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ЭтаКнига" autoCompressPictures="0"/>
  <bookViews>
    <workbookView xWindow="2205" yWindow="120" windowWidth="19320" windowHeight="10950" tabRatio="942"/>
  </bookViews>
  <sheets>
    <sheet name="Титул" sheetId="1" r:id="rId1"/>
    <sheet name="Memo" sheetId="28" r:id="rId2"/>
    <sheet name="R1" sheetId="4" r:id="rId3"/>
    <sheet name="R1-1" sheetId="25" state="hidden" r:id="rId4"/>
    <sheet name="R2" sheetId="26" r:id="rId5"/>
    <sheet name="R100" sheetId="5" r:id="rId6"/>
    <sheet name="R103" sheetId="8" r:id="rId7"/>
    <sheet name="R200" sheetId="9" r:id="rId8"/>
    <sheet name="R500" sheetId="12" r:id="rId9"/>
    <sheet name="R800" sheetId="18" r:id="rId10"/>
    <sheet name="R1002" sheetId="21" r:id="rId11"/>
    <sheet name="R1003" sheetId="22" r:id="rId12"/>
    <sheet name="R1004" sheetId="24" r:id="rId1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2" i="22" l="1"/>
  <c r="N30" i="26"/>
  <c r="A4" i="24"/>
  <c r="A3" i="24"/>
  <c r="A2" i="24"/>
  <c r="A3" i="22"/>
  <c r="A2" i="22"/>
  <c r="A1" i="22"/>
  <c r="A5" i="21"/>
  <c r="A4" i="21"/>
  <c r="A3" i="21"/>
  <c r="A6" i="18"/>
  <c r="A5" i="18"/>
  <c r="A4" i="18"/>
  <c r="A6" i="12"/>
  <c r="A5" i="12"/>
  <c r="A4" i="12"/>
  <c r="A5" i="9"/>
  <c r="A4" i="9"/>
  <c r="A3" i="9"/>
  <c r="A5" i="8"/>
  <c r="A4" i="8"/>
  <c r="A3" i="8"/>
  <c r="A5" i="5"/>
  <c r="A4" i="5"/>
  <c r="A3" i="5"/>
  <c r="A5" i="26"/>
  <c r="A4" i="26"/>
  <c r="A3" i="26"/>
  <c r="A6" i="4"/>
  <c r="A4" i="4"/>
  <c r="A3" i="4"/>
  <c r="A4" i="28"/>
  <c r="A6" i="28"/>
  <c r="A5" i="28"/>
  <c r="N12" i="26" l="1"/>
  <c r="N13" i="26"/>
  <c r="N14" i="26"/>
  <c r="N15" i="26"/>
  <c r="N16" i="26"/>
  <c r="N11" i="26"/>
  <c r="G24" i="21" l="1"/>
  <c r="G14" i="21"/>
  <c r="G15" i="21"/>
  <c r="G16" i="21"/>
  <c r="G17" i="21"/>
  <c r="G18" i="21"/>
  <c r="G19" i="21"/>
  <c r="G20" i="21"/>
  <c r="G21" i="21"/>
  <c r="G22" i="21"/>
  <c r="G23" i="21"/>
  <c r="G25" i="21"/>
  <c r="G26" i="21"/>
  <c r="G27" i="21"/>
  <c r="G13" i="21"/>
  <c r="G41" i="22"/>
  <c r="I41" i="22" l="1"/>
  <c r="E28" i="22" l="1"/>
  <c r="E29" i="22"/>
  <c r="E30" i="22"/>
  <c r="K1" i="24" l="1"/>
  <c r="K2" i="24"/>
  <c r="K3" i="24"/>
  <c r="K4" i="24"/>
  <c r="J2" i="24"/>
  <c r="J3" i="24"/>
  <c r="J4" i="24"/>
  <c r="J1" i="24"/>
  <c r="G1" i="22"/>
  <c r="G2" i="22"/>
  <c r="G3" i="22"/>
  <c r="G4" i="22"/>
  <c r="F2" i="22"/>
  <c r="F3" i="22"/>
  <c r="F4" i="22"/>
  <c r="F1" i="22"/>
  <c r="G2" i="21"/>
  <c r="H2" i="21"/>
  <c r="G3" i="21"/>
  <c r="H3" i="21"/>
  <c r="G4" i="21"/>
  <c r="H4" i="21"/>
  <c r="H1" i="21"/>
  <c r="G1" i="21"/>
  <c r="J1" i="18"/>
  <c r="J2" i="18"/>
  <c r="J3" i="18"/>
  <c r="J4" i="18"/>
  <c r="I2" i="18"/>
  <c r="I3" i="18"/>
  <c r="I4" i="18"/>
  <c r="I1" i="18"/>
  <c r="J1" i="12"/>
  <c r="J2" i="12"/>
  <c r="J3" i="12"/>
  <c r="J4" i="12"/>
  <c r="I2" i="12"/>
  <c r="I3" i="12"/>
  <c r="I4" i="12"/>
  <c r="I1" i="12"/>
  <c r="L1" i="9"/>
  <c r="L2" i="9"/>
  <c r="L3" i="9"/>
  <c r="L4" i="9"/>
  <c r="K2" i="9"/>
  <c r="K3" i="9"/>
  <c r="K4" i="9"/>
  <c r="K1" i="9"/>
  <c r="G1" i="8"/>
  <c r="G2" i="8"/>
  <c r="G3" i="8"/>
  <c r="G4" i="8"/>
  <c r="F2" i="8"/>
  <c r="F3" i="8"/>
  <c r="F4" i="8"/>
  <c r="F1" i="8"/>
  <c r="L1" i="5"/>
  <c r="L2" i="5"/>
  <c r="L3" i="5"/>
  <c r="L4" i="5"/>
  <c r="K2" i="5"/>
  <c r="K3" i="5"/>
  <c r="K4" i="5"/>
  <c r="K1" i="5"/>
  <c r="F1" i="26"/>
  <c r="F2" i="26"/>
  <c r="F3" i="26"/>
  <c r="F4" i="26"/>
  <c r="E2" i="26"/>
  <c r="E3" i="26"/>
  <c r="E4" i="26"/>
  <c r="E1" i="26"/>
  <c r="H1" i="25"/>
  <c r="H2" i="25"/>
  <c r="H3" i="25"/>
  <c r="H4" i="25"/>
  <c r="G2" i="25"/>
  <c r="G3" i="25"/>
  <c r="G4" i="25"/>
  <c r="G1" i="25"/>
  <c r="H1" i="4"/>
  <c r="H2" i="4"/>
  <c r="H3" i="4"/>
  <c r="H4" i="4"/>
  <c r="G2" i="4"/>
  <c r="G3" i="4"/>
  <c r="G4" i="4"/>
  <c r="G1" i="4"/>
  <c r="E1" i="28"/>
  <c r="E2" i="28"/>
  <c r="E3" i="28"/>
  <c r="E4" i="28"/>
  <c r="D4" i="28"/>
  <c r="D3" i="28"/>
  <c r="D2" i="28"/>
  <c r="D1" i="28"/>
  <c r="K58" i="22" l="1"/>
  <c r="G40" i="22"/>
  <c r="I40" i="22" l="1"/>
  <c r="D29" i="22"/>
  <c r="F29" i="22" s="1"/>
  <c r="D30" i="22"/>
  <c r="F30" i="22" s="1"/>
  <c r="G38" i="22"/>
  <c r="F27" i="22" s="1"/>
  <c r="H13" i="21" l="1"/>
  <c r="K13" i="21" s="1"/>
  <c r="H17" i="21"/>
  <c r="K17" i="21" s="1"/>
  <c r="H15" i="21" l="1"/>
  <c r="K15" i="21" s="1"/>
  <c r="H16" i="21"/>
  <c r="K16" i="21" s="1"/>
  <c r="H14" i="21"/>
  <c r="K14" i="21" s="1"/>
  <c r="C18" i="26" l="1"/>
  <c r="D18" i="26"/>
  <c r="E18" i="26"/>
  <c r="F18" i="26"/>
  <c r="G18" i="26"/>
  <c r="H18" i="26"/>
  <c r="I18" i="26"/>
  <c r="J18" i="26"/>
  <c r="K18" i="26"/>
  <c r="L18" i="26"/>
  <c r="M18" i="26"/>
  <c r="B18" i="26"/>
  <c r="H26" i="21" l="1"/>
  <c r="K26" i="21" s="1"/>
  <c r="H52" i="22"/>
  <c r="J13" i="21"/>
  <c r="G18" i="4"/>
  <c r="J14" i="21"/>
  <c r="M15" i="21"/>
  <c r="N15" i="21" s="1"/>
  <c r="M17" i="21"/>
  <c r="N17" i="21" s="1"/>
  <c r="H23" i="21"/>
  <c r="K23" i="21" s="1"/>
  <c r="H25" i="21"/>
  <c r="K25" i="21" s="1"/>
  <c r="H27" i="21"/>
  <c r="K27" i="21" s="1"/>
  <c r="M16" i="21"/>
  <c r="N16" i="21" s="1"/>
  <c r="J16" i="21"/>
  <c r="J15" i="21"/>
  <c r="C20" i="26"/>
  <c r="E22" i="26"/>
  <c r="F23" i="26"/>
  <c r="G23" i="26"/>
  <c r="H20" i="26"/>
  <c r="I20" i="26"/>
  <c r="J20" i="26"/>
  <c r="K33" i="26"/>
  <c r="K36" i="26" s="1"/>
  <c r="L23" i="26"/>
  <c r="B23" i="26"/>
  <c r="M22" i="26"/>
  <c r="G39" i="22"/>
  <c r="D28" i="22" s="1"/>
  <c r="F28" i="22" s="1"/>
  <c r="I38" i="22"/>
  <c r="M23" i="26"/>
  <c r="M26" i="26" s="1"/>
  <c r="D23" i="26"/>
  <c r="D26" i="26" s="1"/>
  <c r="E23" i="26"/>
  <c r="E26" i="26" s="1"/>
  <c r="D31" i="26"/>
  <c r="I31" i="26"/>
  <c r="H31" i="26"/>
  <c r="C31" i="26"/>
  <c r="B31" i="26"/>
  <c r="G31" i="26"/>
  <c r="F31" i="26"/>
  <c r="E31" i="26"/>
  <c r="A5" i="25"/>
  <c r="A4" i="25"/>
  <c r="A5" i="4"/>
  <c r="I50" i="22"/>
  <c r="M31" i="26"/>
  <c r="L31" i="26"/>
  <c r="K31" i="26"/>
  <c r="J31" i="26"/>
  <c r="N31" i="26"/>
  <c r="L20" i="26"/>
  <c r="N35" i="26"/>
  <c r="A6" i="25"/>
  <c r="G16" i="22"/>
  <c r="G11" i="4"/>
  <c r="K23" i="26"/>
  <c r="K26" i="26" s="1"/>
  <c r="H23" i="26"/>
  <c r="H25" i="26" s="1"/>
  <c r="I23" i="26"/>
  <c r="I26" i="26" s="1"/>
  <c r="H33" i="26"/>
  <c r="H36" i="26" s="1"/>
  <c r="M13" i="21"/>
  <c r="N13" i="21" s="1"/>
  <c r="M33" i="26"/>
  <c r="M36" i="26" s="1"/>
  <c r="L33" i="26"/>
  <c r="L36" i="26" s="1"/>
  <c r="L22" i="26"/>
  <c r="I22" i="26"/>
  <c r="H22" i="26"/>
  <c r="F22" i="26"/>
  <c r="F20" i="26"/>
  <c r="E33" i="26"/>
  <c r="E36" i="26" s="1"/>
  <c r="E20" i="26"/>
  <c r="D33" i="26"/>
  <c r="D36" i="26" s="1"/>
  <c r="D22" i="26"/>
  <c r="J27" i="21" l="1"/>
  <c r="M27" i="21"/>
  <c r="N27" i="21" s="1"/>
  <c r="J26" i="21"/>
  <c r="J25" i="21"/>
  <c r="J23" i="21"/>
  <c r="M23" i="21"/>
  <c r="N23" i="21" s="1"/>
  <c r="I39" i="22"/>
  <c r="H20" i="21"/>
  <c r="K20" i="21" s="1"/>
  <c r="H24" i="21"/>
  <c r="K24" i="21" s="1"/>
  <c r="M26" i="21"/>
  <c r="N26" i="21" s="1"/>
  <c r="H22" i="21"/>
  <c r="K22" i="21" s="1"/>
  <c r="H18" i="21"/>
  <c r="K18" i="21" s="1"/>
  <c r="M14" i="21"/>
  <c r="N14" i="21" s="1"/>
  <c r="H21" i="21"/>
  <c r="K21" i="21" s="1"/>
  <c r="H19" i="21"/>
  <c r="K19" i="21" s="1"/>
  <c r="J17" i="21"/>
  <c r="M25" i="21"/>
  <c r="N25" i="21" s="1"/>
  <c r="I25" i="26"/>
  <c r="D25" i="26"/>
  <c r="H26" i="26"/>
  <c r="M25" i="26"/>
  <c r="C22" i="26"/>
  <c r="F25" i="26"/>
  <c r="F26" i="26"/>
  <c r="K22" i="26"/>
  <c r="K20" i="26"/>
  <c r="K25" i="26"/>
  <c r="G33" i="26"/>
  <c r="G36" i="26" s="1"/>
  <c r="J23" i="26"/>
  <c r="F33" i="26"/>
  <c r="F36" i="26" s="1"/>
  <c r="G20" i="26"/>
  <c r="E25" i="26"/>
  <c r="C23" i="26"/>
  <c r="B26" i="26"/>
  <c r="B25" i="26"/>
  <c r="B20" i="26"/>
  <c r="B22" i="26"/>
  <c r="B33" i="26"/>
  <c r="N18" i="26"/>
  <c r="L25" i="26"/>
  <c r="L26" i="26"/>
  <c r="G26" i="26"/>
  <c r="G25" i="26"/>
  <c r="J33" i="26"/>
  <c r="J36" i="26" s="1"/>
  <c r="C33" i="26"/>
  <c r="J22" i="26"/>
  <c r="M20" i="26"/>
  <c r="I33" i="26"/>
  <c r="I36" i="26" s="1"/>
  <c r="G22" i="26"/>
  <c r="J22" i="21" l="1"/>
  <c r="M22" i="21"/>
  <c r="N22" i="21" s="1"/>
  <c r="J21" i="21"/>
  <c r="M21" i="21"/>
  <c r="N21" i="21" s="1"/>
  <c r="J20" i="21"/>
  <c r="M20" i="21"/>
  <c r="N20" i="21" s="1"/>
  <c r="J19" i="21"/>
  <c r="M19" i="21"/>
  <c r="N19" i="21" s="1"/>
  <c r="J24" i="21"/>
  <c r="M24" i="21"/>
  <c r="N24" i="21" s="1"/>
  <c r="B11" i="28"/>
  <c r="B12" i="28" s="1"/>
  <c r="C15" i="4"/>
  <c r="J18" i="21"/>
  <c r="M18" i="21"/>
  <c r="N18" i="21" s="1"/>
  <c r="N23" i="26"/>
  <c r="C16" i="4" s="1"/>
  <c r="D20" i="26"/>
  <c r="N19" i="26"/>
  <c r="C26" i="26"/>
  <c r="C25" i="26"/>
  <c r="J26" i="26"/>
  <c r="J25" i="26"/>
  <c r="P18" i="26"/>
  <c r="C36" i="26"/>
  <c r="N33" i="26"/>
  <c r="C18" i="4" l="1"/>
  <c r="F15" i="4"/>
  <c r="F12" i="8"/>
  <c r="F14" i="8" s="1"/>
  <c r="F17" i="8" s="1"/>
  <c r="F19" i="8"/>
  <c r="F16" i="4"/>
  <c r="H16" i="4" s="1"/>
  <c r="I16" i="4" s="1"/>
  <c r="F21" i="8" l="1"/>
  <c r="F22" i="8" s="1"/>
  <c r="H15" i="4"/>
  <c r="I15" i="4" s="1"/>
  <c r="F18" i="4"/>
  <c r="H18" i="4" s="1"/>
  <c r="I18" i="4" s="1"/>
</calcChain>
</file>

<file path=xl/comments1.xml><?xml version="1.0" encoding="utf-8"?>
<comments xmlns="http://schemas.openxmlformats.org/spreadsheetml/2006/main">
  <authors>
    <author>Пользователь</author>
  </authors>
  <commentList>
    <comment ref="J38" authorId="0">
      <text>
        <r>
          <rPr>
            <b/>
            <sz val="8"/>
            <color indexed="81"/>
            <rFont val="Tahoma"/>
            <family val="2"/>
            <charset val="204"/>
          </rPr>
          <t>Пользователь:</t>
        </r>
        <r>
          <rPr>
            <sz val="8"/>
            <color indexed="81"/>
            <rFont val="Tahoma"/>
            <family val="2"/>
            <charset val="204"/>
          </rPr>
          <t xml:space="preserve">
добавить правильности тоблички для подсчета отпускных</t>
        </r>
      </text>
    </comment>
    <comment ref="J40" authorId="0">
      <text>
        <r>
          <rPr>
            <b/>
            <sz val="8"/>
            <color indexed="81"/>
            <rFont val="Tahoma"/>
            <family val="2"/>
            <charset val="204"/>
          </rPr>
          <t>Пользователь:</t>
        </r>
        <r>
          <rPr>
            <sz val="8"/>
            <color indexed="81"/>
            <rFont val="Tahoma"/>
            <family val="2"/>
            <charset val="204"/>
          </rPr>
          <t xml:space="preserve">
добавить расчет по ведение больничных 
</t>
        </r>
      </text>
    </comment>
  </commentList>
</comments>
</file>

<file path=xl/comments2.xml><?xml version="1.0" encoding="utf-8"?>
<comments xmlns="http://schemas.openxmlformats.org/spreadsheetml/2006/main">
  <authors>
    <author>Пользователь</author>
  </authors>
  <commentList>
    <comment ref="L26" authorId="0">
      <text>
        <r>
          <rPr>
            <b/>
            <sz val="8"/>
            <color indexed="81"/>
            <rFont val="Tahoma"/>
            <family val="2"/>
            <charset val="204"/>
          </rPr>
          <t>Пользователь:</t>
        </r>
        <r>
          <rPr>
            <sz val="8"/>
            <color indexed="81"/>
            <rFont val="Tahoma"/>
            <family val="2"/>
            <charset val="204"/>
          </rPr>
          <t xml:space="preserve">
проверят их личные дела, приказы о приеме, и тд.
</t>
        </r>
      </text>
    </comment>
  </commentList>
</comments>
</file>

<file path=xl/comments3.xml><?xml version="1.0" encoding="utf-8"?>
<comments xmlns="http://schemas.openxmlformats.org/spreadsheetml/2006/main">
  <authors>
    <author>Пользователь</author>
  </authors>
  <commentList>
    <comment ref="J29" authorId="0">
      <text>
        <r>
          <rPr>
            <b/>
            <sz val="8"/>
            <color indexed="81"/>
            <rFont val="Tahoma"/>
            <family val="2"/>
            <charset val="204"/>
          </rPr>
          <t>Пользователь:
создание резерва для отпускных</t>
        </r>
      </text>
    </comment>
    <comment ref="J44" authorId="0">
      <text>
        <r>
          <rPr>
            <b/>
            <sz val="8"/>
            <color indexed="81"/>
            <rFont val="Tahoma"/>
            <family val="2"/>
            <charset val="204"/>
          </rPr>
          <t>Пользователь:</t>
        </r>
        <r>
          <rPr>
            <sz val="8"/>
            <color indexed="81"/>
            <rFont val="Tahoma"/>
            <family val="2"/>
            <charset val="204"/>
          </rPr>
          <t xml:space="preserve">
создание резерва для предостовление отпуска
</t>
        </r>
      </text>
    </comment>
  </commentList>
</comments>
</file>

<file path=xl/comments4.xml><?xml version="1.0" encoding="utf-8"?>
<comments xmlns="http://schemas.openxmlformats.org/spreadsheetml/2006/main">
  <authors>
    <author>Пользователь</author>
  </authors>
  <commentList>
    <comment ref="J28" authorId="0">
      <text>
        <r>
          <rPr>
            <b/>
            <sz val="8"/>
            <color indexed="81"/>
            <rFont val="Tahoma"/>
            <family val="2"/>
            <charset val="204"/>
          </rPr>
          <t>Пользователь:</t>
        </r>
        <r>
          <rPr>
            <sz val="8"/>
            <color indexed="81"/>
            <rFont val="Tahoma"/>
            <family val="2"/>
            <charset val="204"/>
          </rPr>
          <t xml:space="preserve">
проверить цикл зарплаты
</t>
        </r>
      </text>
    </comment>
    <comment ref="J30" authorId="0">
      <text>
        <r>
          <rPr>
            <b/>
            <sz val="8"/>
            <color indexed="81"/>
            <rFont val="Tahoma"/>
            <family val="2"/>
            <charset val="204"/>
          </rPr>
          <t>Пользователь:</t>
        </r>
        <r>
          <rPr>
            <sz val="8"/>
            <color indexed="81"/>
            <rFont val="Tahoma"/>
            <family val="2"/>
            <charset val="204"/>
          </rPr>
          <t xml:space="preserve">
прием на работу сотрудника</t>
        </r>
      </text>
    </comment>
    <comment ref="J32" authorId="0">
      <text>
        <r>
          <rPr>
            <b/>
            <sz val="8"/>
            <color indexed="81"/>
            <rFont val="Tahoma"/>
            <family val="2"/>
            <charset val="204"/>
          </rPr>
          <t>Пользователь:</t>
        </r>
        <r>
          <rPr>
            <sz val="8"/>
            <color indexed="81"/>
            <rFont val="Tahoma"/>
            <family val="2"/>
            <charset val="204"/>
          </rPr>
          <t xml:space="preserve">
увольнение сотрудника
</t>
        </r>
      </text>
    </comment>
  </commentList>
</comments>
</file>

<file path=xl/sharedStrings.xml><?xml version="1.0" encoding="utf-8"?>
<sst xmlns="http://schemas.openxmlformats.org/spreadsheetml/2006/main" count="552" uniqueCount="335">
  <si>
    <t>R1</t>
  </si>
  <si>
    <t>%</t>
  </si>
  <si>
    <t>C</t>
  </si>
  <si>
    <t>R100</t>
  </si>
  <si>
    <t>E</t>
  </si>
  <si>
    <t>A</t>
  </si>
  <si>
    <t>R300</t>
  </si>
  <si>
    <t>V</t>
  </si>
  <si>
    <t>O</t>
  </si>
  <si>
    <t>R500</t>
  </si>
  <si>
    <t>P</t>
  </si>
  <si>
    <t>R600</t>
  </si>
  <si>
    <t>Oc</t>
  </si>
  <si>
    <t>R800</t>
  </si>
  <si>
    <t>TB</t>
  </si>
  <si>
    <t>Ø</t>
  </si>
  <si>
    <t>Λ</t>
  </si>
  <si>
    <t>Casted</t>
  </si>
  <si>
    <t>R101</t>
  </si>
  <si>
    <t>R103</t>
  </si>
  <si>
    <t>R200</t>
  </si>
  <si>
    <t>R1001</t>
  </si>
  <si>
    <t>R501</t>
  </si>
  <si>
    <t>R1001,1002</t>
  </si>
  <si>
    <t>R1003</t>
  </si>
  <si>
    <t>R 1002</t>
  </si>
  <si>
    <t>B</t>
  </si>
  <si>
    <t>D</t>
  </si>
  <si>
    <t>√</t>
  </si>
  <si>
    <t>Предмет:</t>
  </si>
  <si>
    <t>Платежная ведомость</t>
  </si>
  <si>
    <t>Медь</t>
  </si>
  <si>
    <t>g)       Исследуют любые материальные различия.</t>
  </si>
  <si>
    <t>январь</t>
  </si>
  <si>
    <t>май</t>
  </si>
  <si>
    <t>август</t>
  </si>
  <si>
    <t>сентябрь</t>
  </si>
  <si>
    <t>декабрь</t>
  </si>
  <si>
    <t>№</t>
  </si>
  <si>
    <t>Автобиография</t>
  </si>
  <si>
    <t>дебет</t>
  </si>
  <si>
    <t>кредит</t>
  </si>
  <si>
    <t>А</t>
  </si>
  <si>
    <t>В</t>
  </si>
  <si>
    <t>С=А-В</t>
  </si>
  <si>
    <t>С/В</t>
  </si>
  <si>
    <t>TJS</t>
  </si>
  <si>
    <t>F</t>
  </si>
  <si>
    <t xml:space="preserve"> </t>
  </si>
  <si>
    <t>*</t>
  </si>
  <si>
    <t>Расчет больничных</t>
  </si>
  <si>
    <t>R1004</t>
  </si>
  <si>
    <t>Sum of Маоши умуми-сомони</t>
  </si>
  <si>
    <t>Column Labels</t>
  </si>
  <si>
    <t>Ref.</t>
  </si>
  <si>
    <t>Row Labels</t>
  </si>
  <si>
    <t>Grand Total</t>
  </si>
  <si>
    <t>по ОПУ</t>
  </si>
  <si>
    <t>Social Contribution Fund ФСЗН</t>
  </si>
  <si>
    <t>февраль</t>
  </si>
  <si>
    <t>март</t>
  </si>
  <si>
    <t>апрель</t>
  </si>
  <si>
    <t>июнь</t>
  </si>
  <si>
    <t>июль</t>
  </si>
  <si>
    <t>октябрь</t>
  </si>
  <si>
    <t>ноябрь</t>
  </si>
  <si>
    <t>Процедура начисления и утрвеждения заработной платы</t>
  </si>
  <si>
    <t>Респондент</t>
  </si>
  <si>
    <t>На каком основании производится расчет квартальных премий сотрудникам</t>
  </si>
  <si>
    <t>На каком основании производится расчет  премий по выслуге лет</t>
  </si>
  <si>
    <t>Вопрос</t>
  </si>
  <si>
    <t>Ответ респондента</t>
  </si>
  <si>
    <t>Примечание аудитора</t>
  </si>
  <si>
    <t>Главный бухгалтер</t>
  </si>
  <si>
    <t xml:space="preserve"> R1003\1</t>
  </si>
  <si>
    <t>Memo</t>
  </si>
  <si>
    <t>Программа: Заработная плата</t>
  </si>
  <si>
    <t>Вывод аудитора</t>
  </si>
  <si>
    <t>коэффициент</t>
  </si>
  <si>
    <t>Муминова Гульбахор</t>
  </si>
  <si>
    <t>R2</t>
  </si>
  <si>
    <t>R1-1</t>
  </si>
  <si>
    <t>Как производится расчет бонусов для сотрудников которые работают по бонусной или премиальной системе? Есть ли утвержденная система премирования?</t>
  </si>
  <si>
    <t>Расчет ЗП иностранных сотрудников.</t>
  </si>
  <si>
    <t>Как ведется расчет доплат сотрудникам работающим в ночное время, сверхурочные дни, праздничные/выходные.</t>
  </si>
  <si>
    <t xml:space="preserve">Есть ли сотрудники пенсионеры и инвалиды? Алименты в судебном порядке? Если да, то кто? </t>
  </si>
  <si>
    <t>Кто проверяет и утверждает ведомости по заработной плате?</t>
  </si>
  <si>
    <t>Кто вносит данные о начислении в 1С и проверяют ли правильность внесения данных?</t>
  </si>
  <si>
    <t>Сколько раз в месяц составляется ведомость по начислению ЗП</t>
  </si>
  <si>
    <t>Есть ли Резерв по неиспользованным отпускам/премированию? Кто занимается его формированием?</t>
  </si>
  <si>
    <t>Что является основанием для начисления заработной платы сотрудникам?</t>
  </si>
  <si>
    <t>Основанием для начисления заработной платы является штатное расписание</t>
  </si>
  <si>
    <t>Иностранных сотрудников нет</t>
  </si>
  <si>
    <t>Удерживают ли с сотрудников налоги по питанию?</t>
  </si>
  <si>
    <t>Ведомость по заработной плате составляется один раз в месяц.</t>
  </si>
  <si>
    <t>Резерва по неиспользованным отпускам нет.</t>
  </si>
  <si>
    <t>R2/1</t>
  </si>
  <si>
    <t>FY 2014</t>
  </si>
  <si>
    <t xml:space="preserve">Не правельно начисляют отпускные берут месяцы в которых были больничные </t>
  </si>
  <si>
    <t>Отсутствует система прмирования. Премии выдаются на основании приказов.</t>
  </si>
  <si>
    <t>Все расчеты доплат по сотрудникам работающим всверхурочнj и по праздничным/выходным ведутся в соответствии с ТК РТ? Но расчет сотрудников работающих в ночное время не ведеться в соответствии с ТК РТ.</t>
  </si>
  <si>
    <t>Основанием для квартальных премий являеться Приказ директора.</t>
  </si>
  <si>
    <t>Основанием для расчета премий по выслуге лет являеться приказ директора.</t>
  </si>
  <si>
    <t>нет так как сотрудники обедают за свой счет.</t>
  </si>
  <si>
    <t>Есть. Лола Каримовна, Амиджонова Нафиса.</t>
  </si>
  <si>
    <t>Данные в 1С вносит ассистент финансового менеджера - Ольга Петровна, ее проверяет финансовый менеджер Наталья Петровна.</t>
  </si>
  <si>
    <t>В компании подготавливает ведомости по заработной плате Ольга Петровна проверяют ее Наталья Петровна и Лола Каримовна.</t>
  </si>
  <si>
    <t>Отсутствует система примерования.Нет Резерва по неиспользованным отпускам.</t>
  </si>
  <si>
    <t>Нет</t>
  </si>
  <si>
    <t>Хафизова Хусния</t>
  </si>
  <si>
    <r>
      <t xml:space="preserve">Work done per WP Reference </t>
    </r>
    <r>
      <rPr>
        <b/>
        <sz val="9"/>
        <color indexed="10"/>
        <rFont val="Calibri"/>
        <family val="2"/>
        <charset val="204"/>
        <scheme val="minor"/>
      </rPr>
      <t>R1001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</si>
  <si>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</si>
  <si>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</si>
  <si>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</si>
  <si>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</si>
  <si>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</si>
  <si>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</si>
  <si>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</si>
  <si>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</si>
  <si>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</si>
  <si>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</si>
  <si>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Тахия намуд</t>
  </si>
  <si>
    <t>Аз назар гузаронид</t>
  </si>
  <si>
    <t>Сана</t>
  </si>
  <si>
    <t>Барнома: Музди мехнат</t>
  </si>
  <si>
    <t xml:space="preserve">Мизоч: </t>
  </si>
  <si>
    <t xml:space="preserve">Санаи хисоботи: </t>
  </si>
  <si>
    <t xml:space="preserve">Хисобот оиди манфиату зиёд дар муддати соли анчомёбанда - </t>
  </si>
  <si>
    <t>Ведомости пардохти</t>
  </si>
  <si>
    <t>Чамъи бахохои таваккал</t>
  </si>
  <si>
    <t>Номгуи силсила</t>
  </si>
  <si>
    <t>Таваккали каллоби</t>
  </si>
  <si>
    <t>Таваккали чудонопазир</t>
  </si>
  <si>
    <t>Таваккали назорати дохили</t>
  </si>
  <si>
    <t>Таваккали хатогихои вучуддошта</t>
  </si>
  <si>
    <t>Шарххо / Тасдикот / Тавзехоти таваккалхои вокеи</t>
  </si>
  <si>
    <t>Музди мехнат</t>
  </si>
  <si>
    <t>Паст/ Миёна / Баланд/ Истифода намегардад</t>
  </si>
  <si>
    <t>Миёна</t>
  </si>
  <si>
    <t>Тартиби пур наудани хуччатхо</t>
  </si>
  <si>
    <t>Номгу Титул - Пур карда мешавад - сана, аз чониби ки хуччат тахия карда шудааст, аз чониби ки санчида шудааст, номгуи муассисае, ки мавриди санчиш карор дода мешавад, давраи санчиши</t>
  </si>
  <si>
    <t>R2 Хармоха хисоби намудани музди мехнат -Аз чониби аудитор пур карда мешавад - Тартибхои тахлили</t>
  </si>
  <si>
    <t>R1 - Ба таври автоматики пур карда мешавад</t>
  </si>
  <si>
    <t>К 103 - Дурустии хисоби гардидани фонди музди мехнат ба таври автоматики санчида мешавад</t>
  </si>
  <si>
    <t xml:space="preserve">                                                        </t>
  </si>
  <si>
    <t>R 1002 назорати хисоби ведомости музди мехнат -Аз чониби аудитор дар асоси  М.О.5 пуо карда мешавад</t>
  </si>
  <si>
    <t>R 1004 -Ба таври автоматики пур кара мешавад дар асоси пуркардашудаи R 200</t>
  </si>
  <si>
    <t>R 500 - Аз чониби аудитор дар асоси карордодхо пур карда мешавад</t>
  </si>
  <si>
    <t>R 800 + R100 Назорати хисоби намудани музди мехнат аз руи басти вазифахо- аз чониби аудитор пур карда мешавад</t>
  </si>
  <si>
    <t>R 1003 - аз чониби аудитор пур карда мешавад</t>
  </si>
  <si>
    <t>Memo - хамаи тавсияхо, таваккалхо, ва ислоххоро аз маводхои санчишии каблан пуркардашуда нусхабардори мекунем</t>
  </si>
  <si>
    <t>Ведомостхои пардохти</t>
  </si>
  <si>
    <t>Маблаги умумии харочотхо аз руи ММ</t>
  </si>
  <si>
    <r>
      <t xml:space="preserve">Ба маблаги умумии харочотхо аз руи </t>
    </r>
    <r>
      <rPr>
        <b/>
        <sz val="9"/>
        <color rgb="FFFF0000"/>
        <rFont val="Calibri"/>
        <family val="2"/>
        <charset val="204"/>
        <scheme val="minor"/>
      </rPr>
      <t xml:space="preserve"> ОПУ</t>
    </r>
  </si>
  <si>
    <t>Холати чори</t>
  </si>
  <si>
    <t>Таваккал</t>
  </si>
  <si>
    <t>Тавсияхо</t>
  </si>
  <si>
    <t>Ислоххои пешниходшуда</t>
  </si>
  <si>
    <t>Хуччатхои кори</t>
  </si>
  <si>
    <t>ислоххои аудитори</t>
  </si>
  <si>
    <t>фаркият ва ё гардиш</t>
  </si>
  <si>
    <t>ишора</t>
  </si>
  <si>
    <t>аз руи мизоч</t>
  </si>
  <si>
    <t>аз руи аудит</t>
  </si>
  <si>
    <t>Музди мехнат, кумакпулихо ва гайрахо Пардохтхо ба коргарони савдо</t>
  </si>
  <si>
    <t xml:space="preserve">АСИН БА коргарони савдо </t>
  </si>
  <si>
    <t>Бо ОПУ мукоиса шудааст</t>
  </si>
  <si>
    <t>Тасдикоти Aduit:</t>
  </si>
  <si>
    <t>W.P. Ишора</t>
  </si>
  <si>
    <t>Эрод</t>
  </si>
  <si>
    <t>Мукаммали</t>
  </si>
  <si>
    <t>Мавчудият</t>
  </si>
  <si>
    <t>Дакикият</t>
  </si>
  <si>
    <t>Бахо</t>
  </si>
  <si>
    <t>Хукук ва ухдадорихоо</t>
  </si>
  <si>
    <t>Пешниход</t>
  </si>
  <si>
    <t>Ихтисор</t>
  </si>
  <si>
    <t>Пайдоиш</t>
  </si>
  <si>
    <t>Хеч кадом</t>
  </si>
  <si>
    <t>Хулоса:</t>
  </si>
  <si>
    <t>Дар заминаи корхои аночмдодашуда тахия гардидааст, ягона акида он аст, ки масрафи басти вазифахо дар муддати соли/давраи молияви дуруст нишон дода шудаанд.</t>
  </si>
  <si>
    <t>Мувофика шудааст дар G.L@ 31.12.2011</t>
  </si>
  <si>
    <t>Мувофика шудааст барои соли навбати CAF</t>
  </si>
  <si>
    <t>ММ хисобишуда</t>
  </si>
  <si>
    <t>Пешпардохт</t>
  </si>
  <si>
    <t>Хавасмандкуни</t>
  </si>
  <si>
    <t>Дигар пардохтхо</t>
  </si>
  <si>
    <t>Рухсатихо</t>
  </si>
  <si>
    <t>Шумораи шахсон</t>
  </si>
  <si>
    <t>ММ андозбанидшаванда</t>
  </si>
  <si>
    <t>Андоз аз даромад</t>
  </si>
  <si>
    <t>Андози нафака</t>
  </si>
  <si>
    <t>мои</t>
  </si>
  <si>
    <t xml:space="preserve">фонди ичтимои </t>
  </si>
  <si>
    <t>Пардохти варакахои корношоями</t>
  </si>
  <si>
    <t>Пардохти нафака</t>
  </si>
  <si>
    <t>Пардохти кумакпулихои хомиладори ва таваллуд ва нигохубини кудак</t>
  </si>
  <si>
    <t>Payroll subj to SCF Фонди ММ бо тархи нафака ва рухсатихо</t>
  </si>
  <si>
    <t>Хулосаи аудитор</t>
  </si>
  <si>
    <t>Мавзуъ:</t>
  </si>
  <si>
    <t>Тасдикоти назорати:</t>
  </si>
  <si>
    <t>Максад:</t>
  </si>
  <si>
    <t>Мукаррар карда шавад, ки масрафи басти вазифахо пурра ва дакик мубошанд</t>
  </si>
  <si>
    <t>Сарчашма:</t>
  </si>
  <si>
    <t xml:space="preserve">Ведомости хисоби музди мехнат </t>
  </si>
  <si>
    <t>Карточкаиои хисобхои музди мехнат</t>
  </si>
  <si>
    <t>Асоси интихоб:</t>
  </si>
  <si>
    <t>Тартиботи назорати:</t>
  </si>
  <si>
    <t xml:space="preserve">Тавозунхои санчидашуда ба тавозунхои озмоиши </t>
  </si>
  <si>
    <t>Ичроиши тахлили фаркиятхо дар харочотхои мохона аз руи музди мехнат</t>
  </si>
  <si>
    <t>(a)фаркият байни шумораи коргарон ва маблаги харочот вобаста ба музди мехнат</t>
  </si>
  <si>
    <t>(b)  беш аз 5 % дар фаркият байни шумораи коргарон ва маблаги харочот вобаста ба пардохти музди мехнат</t>
  </si>
  <si>
    <t>Ичроиши тартибхо аз руи пешбури хисоби музди мехнат дар муддати сол</t>
  </si>
  <si>
    <t>Тестхо вобаста ба тасдики дурустии пардохти сахмхо ба АСИН</t>
  </si>
  <si>
    <t>Тестхо вобаста ба тасдики дурустии хисоби рухсатихо</t>
  </si>
  <si>
    <t>Тестхо вобаста ба тасдики дурусти хисоби варакахои корношоями</t>
  </si>
  <si>
    <t>WP Ишора</t>
  </si>
  <si>
    <t>Ичрои тартибхо доир ба дурустии хисоби музди мехнат</t>
  </si>
  <si>
    <t>ФММ</t>
  </si>
  <si>
    <t>ФММ андозбанидшавандаи АСИН</t>
  </si>
  <si>
    <t>АСИН 25%</t>
  </si>
  <si>
    <r>
      <t>Маълумотхо аз</t>
    </r>
    <r>
      <rPr>
        <sz val="9"/>
        <color rgb="FFFF0000"/>
        <rFont val="Calibri"/>
        <family val="2"/>
        <charset val="204"/>
        <scheme val="minor"/>
      </rPr>
      <t xml:space="preserve"> ОПваУ</t>
    </r>
  </si>
  <si>
    <t>АСИН аз ри коркард</t>
  </si>
  <si>
    <t>Фаркият</t>
  </si>
  <si>
    <t>Корхои анчомдодашуда</t>
  </si>
  <si>
    <t>Хулосахои аудитор</t>
  </si>
  <si>
    <t>Мукаррар карда шавада, ки коргарон вокеан вучуд доранд</t>
  </si>
  <si>
    <t>Мукаррар карда шавад, ки коргарон вокеан вучуд доранд</t>
  </si>
  <si>
    <t>Аснодхои шахси</t>
  </si>
  <si>
    <t>Асоси интихоб</t>
  </si>
  <si>
    <t>5 нафар аз хайти рохбарикунанда, кормандони маъмуриву хизматрасон интихоб карда шудаанд.</t>
  </si>
  <si>
    <t>Тартибхои назорати:</t>
  </si>
  <si>
    <t>WP дахлдор</t>
  </si>
  <si>
    <t>Ведомоти пардохтии барасигардида ба шартномахои мехнатии алохидаи коргар ба таври интихоб</t>
  </si>
  <si>
    <t>Каллобии хамчун таваккал баррасигардидаи "ходимони рухи"</t>
  </si>
  <si>
    <t>Муайян намудани "ходимони рухи":</t>
  </si>
  <si>
    <t>дар ведомостхои пардохти ба нафаре игшора карда мешавад, ки вокеан дар ширкати чабрдида кор намекунад. Ба воситаи калбаки нишон додани коргар ва ё хисоботхои ведомоти пардохти, каллоб мачбур месозад, ки музди мехнат ба рух, яъне одами мавчуднабуда пардохт карда шавад. Каллоб ва ё шахсе, ки бо у забон як намудааст, ин муздхои мехнатро аз худ мекунанд. Ходими рухи метавонад инсони калбаки ва ё шахси вокеие бошад, ки дар корфармои чабрдида кор намекунад.  Дар мавриде, ки рух инсони зинда бошад, пас у ё хеш ва ё дусти чинояткор аст.</t>
  </si>
  <si>
    <t>Вазифа ва ухдадори</t>
  </si>
  <si>
    <r>
      <t xml:space="preserve">Мукаррар карда шавад, ки ба ухдадорихои харочоти басти вазифахо ба таври зарури таваччух зохир карда шудааст </t>
    </r>
    <r>
      <rPr>
        <sz val="9"/>
        <color rgb="FFFF0000"/>
        <rFont val="Calibri"/>
        <family val="2"/>
        <charset val="204"/>
        <scheme val="minor"/>
      </rPr>
      <t>Установить, что права и обязательства затрат штата должным образом обращены</t>
    </r>
  </si>
  <si>
    <t>Сарчашмахо</t>
  </si>
  <si>
    <t>Шартномаи мехнати</t>
  </si>
  <si>
    <r>
      <t xml:space="preserve">  Оё ягон норозигии хукукии пешниходнамудаи экс-хизматчиён вучуд доранд? </t>
    </r>
    <r>
      <rPr>
        <sz val="9"/>
        <color rgb="FFFF0000"/>
        <rFont val="Calibri"/>
        <family val="2"/>
        <charset val="204"/>
        <scheme val="minor"/>
      </rPr>
      <t xml:space="preserve"> Спрошенный???,если есть какие-либо юридические претензии, внесенные экс-служащими</t>
    </r>
  </si>
  <si>
    <t xml:space="preserve">Барои бандхои бардошташуда, нигох кунед, ки оё хавасманд гардонидани коргарон мувофики с FRS 19 тартиб дода шудааст, аз чумла </t>
  </si>
  <si>
    <t>Пешниходот барои мукофотпули:</t>
  </si>
  <si>
    <t>a)      Гардишро дар пешниход барои хисобхои мукофотпули муайян мекунанд</t>
  </si>
  <si>
    <t>b)       Пардохтхои пешинаи мукофотхои пулии солона бо тавозунхои бонки замонат мегарданд;</t>
  </si>
  <si>
    <r>
      <t xml:space="preserve">c)       Пардотхи вокеии давраи соли гузаштаро бо пешниходоти соли сипаригардида мукоиса мекунанд. </t>
    </r>
    <r>
      <rPr>
        <sz val="9"/>
        <color rgb="FFFF0000"/>
        <rFont val="Calibri"/>
        <family val="2"/>
        <charset val="204"/>
        <scheme val="minor"/>
      </rPr>
      <t xml:space="preserve"> Сравнивают фактическую выплату в течение предшествующего года против предоставления, сделанного в предшествующем году определить по/под предоставлению</t>
    </r>
    <r>
      <rPr>
        <sz val="9"/>
        <color theme="1"/>
        <rFont val="Calibri"/>
        <family val="2"/>
        <charset val="204"/>
        <scheme val="minor"/>
      </rPr>
      <t>;</t>
    </r>
  </si>
  <si>
    <r>
      <t xml:space="preserve">d)     Аз мизоч пешниходи мукофотониро дар муддати соли чори  дархост мекунанд; </t>
    </r>
    <r>
      <rPr>
        <sz val="9"/>
        <color rgb="FFFF0000"/>
        <rFont val="Calibri"/>
        <family val="2"/>
        <charset val="204"/>
        <scheme val="minor"/>
      </rPr>
      <t>Спрашивают с клиентом на основе предоставления для премии в течение текущего финансового года;</t>
    </r>
    <r>
      <rPr>
        <sz val="9"/>
        <color theme="1"/>
        <rFont val="Calibri"/>
        <family val="2"/>
        <charset val="204"/>
        <scheme val="minor"/>
      </rPr>
      <t xml:space="preserve"> </t>
    </r>
  </si>
  <si>
    <r>
      <t xml:space="preserve">e)       Барои бовари хосил намудан дар дурустии харочоти мукофотпулихо, тестхо мегузаронанд; </t>
    </r>
    <r>
      <rPr>
        <sz val="9"/>
        <color rgb="FFFF0000"/>
        <rFont val="Calibri"/>
        <family val="2"/>
        <charset val="204"/>
        <scheme val="minor"/>
      </rPr>
      <t xml:space="preserve"> Выполняют тест достоверности на расходе премии; </t>
    </r>
  </si>
  <si>
    <r>
      <t xml:space="preserve">f)       , Агар мукофотпулихо дар охири сол пардохт гардида шуда бошанд, пас варакахои пардохтии охиринро истифода намоед; </t>
    </r>
    <r>
      <rPr>
        <sz val="9"/>
        <color rgb="FFFF0000"/>
        <rFont val="Calibri"/>
        <family val="2"/>
        <charset val="204"/>
        <scheme val="minor"/>
      </rPr>
      <t xml:space="preserve"> Если премия заплачена последующая за концом года, ручайтесь к последующим платежам; и</t>
    </r>
  </si>
  <si>
    <t>Пешниход барои рухсатии истифоданагардида:</t>
  </si>
  <si>
    <r>
      <t xml:space="preserve">a)     Аз мизоч оиди сиёсати истифодабарии тавозуни рухсатихо пурсон мешаванд; </t>
    </r>
    <r>
      <rPr>
        <sz val="9"/>
        <color rgb="FFFF0000"/>
        <rFont val="Calibri"/>
        <family val="2"/>
        <charset val="204"/>
        <scheme val="minor"/>
      </rPr>
      <t>Спрашивают с клиентом на их политике по использованию балансов отпуска;</t>
    </r>
  </si>
  <si>
    <r>
      <t xml:space="preserve">b)      Намунахо интихоб карда мешаванд. Шумораи рузхои истифоданагардидаи рухсатихоро бо мохонаи асосии низоми ведомости пардохти мувофика намоед; </t>
    </r>
    <r>
      <rPr>
        <sz val="9"/>
        <color rgb="FFFF0000"/>
        <rFont val="Calibri"/>
        <family val="2"/>
        <charset val="204"/>
        <scheme val="minor"/>
      </rPr>
      <t xml:space="preserve"> Выбирают ___ образцы. Согласуйте неиспользуемое число дней отпуска и основного оклада к системе платежной ведомости;</t>
    </r>
  </si>
  <si>
    <t xml:space="preserve">d) Аз руи хамаи фаркиятхои модди тадкикот баред. </t>
  </si>
  <si>
    <t>Хатогихо ошкор карда наудаанд, маблаг тасди карда шуд</t>
  </si>
  <si>
    <t>Пайдошави</t>
  </si>
  <si>
    <t>Мукаррар карда шавад, ки харочоти басти вазифахо ба таври зарури пешниход карда шудаанд ва ошкор гардидаанд</t>
  </si>
  <si>
    <t>Ведомости хисоби музди мехнат дар соли 2014.</t>
  </si>
  <si>
    <t>Карточкаи хисобхои музди мехнат</t>
  </si>
  <si>
    <t>ОПУ дар соли 2014</t>
  </si>
  <si>
    <t>Хуччатхои шахсии коргарон</t>
  </si>
  <si>
    <t>Басти вазифахо</t>
  </si>
  <si>
    <t>Гаштугузори ичрошуда ба воситаи тест дар низоми ведомостхои пардохти</t>
  </si>
  <si>
    <t>Шакли санчидашуда ва самаранокии амалиёт дар низоми ведомости пардохти</t>
  </si>
  <si>
    <t>Тести ичрошудаи коргари нав</t>
  </si>
  <si>
    <t>Тести ичрошудаи коргари аз кор озодгардида</t>
  </si>
  <si>
    <t>Раванди назорат  аз руи педомости пардохти</t>
  </si>
  <si>
    <t>Мох</t>
  </si>
  <si>
    <t>Ному насаб</t>
  </si>
  <si>
    <t>Мансаб</t>
  </si>
  <si>
    <t>Мохонаи асоси</t>
  </si>
  <si>
    <t>Хисобишуда</t>
  </si>
  <si>
    <t>Мукофотпулихо</t>
  </si>
  <si>
    <t>Тест аз руи андози ичтимои</t>
  </si>
  <si>
    <t>Хамаги хисоб шудааст</t>
  </si>
  <si>
    <t>Хисоби</t>
  </si>
  <si>
    <t>Тест аз руи андоз аз даромад</t>
  </si>
  <si>
    <t>Аз руи мизоч</t>
  </si>
  <si>
    <t>Маблаг</t>
  </si>
  <si>
    <t>Аз руи аудит</t>
  </si>
  <si>
    <t>Асоси маош: карордод, басти вазифахо ва г.</t>
  </si>
  <si>
    <t>асос (мисол Табел у.р.в., санади корхои ичрогардида)</t>
  </si>
  <si>
    <t>Дохил  намдан ва тасдики ведомости хисоби</t>
  </si>
  <si>
    <t>Далели нигохдори, зарурати нигохдори</t>
  </si>
  <si>
    <t>Далели пардохт/гирифтан</t>
  </si>
  <si>
    <t xml:space="preserve">Ведомости пардохти - Тести назорати - корагрони нав ва тести аз кор озодшудагон </t>
  </si>
  <si>
    <t>Ведомостхои пардохти дар масъалае санчида шаванд, ки ба коргар танхо баъди рузи якуми кории у маблаг пардохт намудаанд</t>
  </si>
  <si>
    <t>Масъалаи ворид намудани коргар дар басти вазиахо санчида шавад</t>
  </si>
  <si>
    <t>Хулоса</t>
  </si>
  <si>
    <t>Оё назорат вокеан самаранок мебошад? Ха/Не?</t>
  </si>
  <si>
    <t>*Дар давраи хисоботи коргарони нав набуданд.</t>
  </si>
  <si>
    <t>Озодшави аз кор</t>
  </si>
  <si>
    <t>Рузи аз кор озод гардидан</t>
  </si>
  <si>
    <t>Ведомостхои пардохти дар масъалае санчида шаванд, ки ба коргар пардохти маблаг баъди рузи охирини кории у катъ гардидааст</t>
  </si>
  <si>
    <t>*Дар давраи хисоботи коргарони аз кор озодгардида набуданд.</t>
  </si>
  <si>
    <t>Тести хисобии рухсатихо</t>
  </si>
  <si>
    <t>Давра (рузхо)</t>
  </si>
  <si>
    <t>Хисобии рухсатихо</t>
  </si>
  <si>
    <t>Натичагири</t>
  </si>
  <si>
    <t>Самаранокии назорат Ха/Не</t>
  </si>
  <si>
    <r>
      <t xml:space="preserve">Музди мехнати миёни, бо назардошти кумакпулихо ва дигар хисобихо (на кам аз 12 мох) / коэф </t>
    </r>
    <r>
      <rPr>
        <sz val="9"/>
        <color indexed="8"/>
        <rFont val="Calibri"/>
        <family val="2"/>
        <charset val="204"/>
        <scheme val="minor"/>
      </rPr>
      <t>29,3 * шумораи рузхои рухсати</t>
    </r>
  </si>
  <si>
    <t>Эзох:</t>
  </si>
  <si>
    <t>Ному насаби коргар</t>
  </si>
  <si>
    <t>мох</t>
  </si>
  <si>
    <t>Музди мехнати миёна</t>
  </si>
  <si>
    <t>Шумораи рузхои рухсати</t>
  </si>
  <si>
    <t>Рухсатихо барои хисоби мувофики аудит</t>
  </si>
  <si>
    <t>Рухсатихо барои хисоби мувофики мизоч</t>
  </si>
  <si>
    <t>Тавзехот</t>
  </si>
  <si>
    <t>Барои хисоби 3 мох гирифта мешавад</t>
  </si>
  <si>
    <t>Ошкор карда шуд, ки дар хисобии рухсатихо, кумакпулихо илова карда намешаванд (ба хамин коргар (Мохи март)</t>
  </si>
  <si>
    <t>Шумораи пурраи моххо гирифта намешавад</t>
  </si>
  <si>
    <t>Тести хисобии варакахои корношоями</t>
  </si>
  <si>
    <t>Ном</t>
  </si>
  <si>
    <t>Аз руи аудит*</t>
  </si>
  <si>
    <r>
      <t>Музди мехнати миёнаи мохона, бо назардошти кумакпулихо ва дигар хисобихо (на кам аз 3 мох) / шуморахои вокеии рузхои кори дар мохи корношоям гардидан</t>
    </r>
    <r>
      <rPr>
        <sz val="9"/>
        <color indexed="8"/>
        <rFont val="Calibri"/>
        <family val="2"/>
        <charset val="204"/>
        <scheme val="minor"/>
      </rPr>
      <t xml:space="preserve"> * шумораи рузхои варакаи корношоями</t>
    </r>
  </si>
  <si>
    <t>Тести хисоби кумакпулии хомиладори</t>
  </si>
  <si>
    <t>Шумораи миёнаи рузхо</t>
  </si>
  <si>
    <t>Хисобии варакаи корношоями</t>
  </si>
  <si>
    <t>*Дар давраи хисоботи рухсатихои хомиладори набуданд</t>
  </si>
  <si>
    <t>Санчиши мавчудияти "чонхои мурда"</t>
  </si>
  <si>
    <t>Ариза</t>
  </si>
  <si>
    <t>Варакаи шахси</t>
  </si>
  <si>
    <t>нусхаи шиноснома</t>
  </si>
  <si>
    <t xml:space="preserve"> Дафтарчаи мехнати</t>
  </si>
  <si>
    <t>нусхаи дафтарчаи харби (аз касоне, ки хизмати харби намудаанд)</t>
  </si>
  <si>
    <t>нусхаи диплом</t>
  </si>
  <si>
    <t>расм 2 дона</t>
  </si>
  <si>
    <t>нусхаи РИА</t>
  </si>
  <si>
    <t>Маълумотнома аз диспансери беморихои рухи ва наркологи</t>
  </si>
  <si>
    <t>Маълумотномаи холати солими (формаи 286).</t>
  </si>
  <si>
    <t>Маълумотномаи надоштани доги суди</t>
  </si>
  <si>
    <t>Дамтурамали мансаби</t>
  </si>
  <si>
    <t>Фармоиш оиди кабул ба кор</t>
  </si>
  <si>
    <t>Санчиши аттестатсиони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</si>
</sst>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_-;\-* #,##0.00_-;_-* &quot;-&quot;??_-;_-@_-"/>
    <numFmt numFmtId="165" formatCode="_-* #,##0.00\ _т_._р_._-;\-* #,##0.00\ _т_._р_._-;_-* &quot;-&quot;??\ _т_._р_._-;_-@_-"/>
    <numFmt numFmtId="166" formatCode="_(* #,##0.00_);_(* \(#,##0.00\);_(* &quot;-&quot;_);_(@_)"/>
    <numFmt numFmtId="167" formatCode="&quot;Yes&quot;;&quot;Yes&quot;;&quot;No&quot;"/>
    <numFmt numFmtId="168" formatCode="_(* #,##0_);_(* \(#,##0\);_(* &quot;-&quot;??_);_(@_)"/>
    <numFmt numFmtId="169" formatCode="_(* #,##0.0_);_(* \(#,##0.0\);_(* &quot;-&quot;??_);_(@_)"/>
    <numFmt numFmtId="170" formatCode="_-* #,##0_-;\-* #,##0_-;_-* &quot;-&quot;??_-;_-@_-"/>
  </numFmts>
  <fonts count="5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name val="Arial"/>
      <family val="2"/>
    </font>
    <font>
      <b/>
      <sz val="20"/>
      <color theme="1"/>
      <name val="Arial"/>
      <family val="2"/>
    </font>
    <font>
      <b/>
      <sz val="12"/>
      <color theme="1"/>
      <name val="Arial"/>
      <family val="2"/>
    </font>
    <font>
      <b/>
      <u/>
      <sz val="12"/>
      <color theme="1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2"/>
      <name val="宋体"/>
      <charset val="134"/>
    </font>
    <font>
      <b/>
      <sz val="11"/>
      <name val="Times New Roman"/>
      <family val="1"/>
    </font>
    <font>
      <b/>
      <u/>
      <sz val="11"/>
      <name val="Times New Roman"/>
      <family val="1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0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name val="Symbol"/>
      <family val="1"/>
      <charset val="2"/>
    </font>
    <font>
      <b/>
      <sz val="14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Arial"/>
      <family val="2"/>
    </font>
    <font>
      <sz val="8"/>
      <color theme="1"/>
      <name val="Arial"/>
      <family val="2"/>
    </font>
    <font>
      <sz val="9"/>
      <color rgb="FF00000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color rgb="FF000000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u/>
      <sz val="9"/>
      <name val="Calibri"/>
      <family val="2"/>
      <charset val="204"/>
      <scheme val="minor"/>
    </font>
    <font>
      <b/>
      <u/>
      <sz val="9"/>
      <color theme="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b/>
      <sz val="9"/>
      <color theme="0"/>
      <name val="Calibri"/>
      <family val="2"/>
      <charset val="204"/>
      <scheme val="minor"/>
    </font>
    <font>
      <b/>
      <i/>
      <u/>
      <sz val="9"/>
      <name val="Calibri"/>
      <family val="2"/>
      <charset val="204"/>
      <scheme val="minor"/>
    </font>
    <font>
      <b/>
      <sz val="9"/>
      <color rgb="FFFF0000"/>
      <name val="Calibri"/>
      <family val="2"/>
      <charset val="204"/>
      <scheme val="minor"/>
    </font>
    <font>
      <b/>
      <u val="singleAccounting"/>
      <sz val="9"/>
      <color theme="1"/>
      <name val="Calibri"/>
      <family val="2"/>
      <charset val="204"/>
      <scheme val="minor"/>
    </font>
    <font>
      <sz val="9"/>
      <color rgb="FFFF0000"/>
      <name val="Calibri"/>
      <family val="2"/>
      <charset val="204"/>
      <scheme val="minor"/>
    </font>
    <font>
      <b/>
      <sz val="9"/>
      <color indexed="9"/>
      <name val="Calibri"/>
      <family val="2"/>
      <charset val="204"/>
      <scheme val="minor"/>
    </font>
    <font>
      <i/>
      <u/>
      <sz val="9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9"/>
      <color indexed="8"/>
      <name val="Calibri"/>
      <family val="2"/>
      <charset val="204"/>
      <scheme val="minor"/>
    </font>
    <font>
      <sz val="9"/>
      <color indexed="8"/>
      <name val="Calibri"/>
      <family val="2"/>
      <charset val="204"/>
      <scheme val="minor"/>
    </font>
    <font>
      <b/>
      <sz val="9"/>
      <color indexed="10"/>
      <name val="Calibri"/>
      <family val="2"/>
      <charset val="204"/>
      <scheme val="minor"/>
    </font>
    <font>
      <u/>
      <sz val="9"/>
      <color theme="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1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indexed="47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5" tint="0.59999389629810485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7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theme="4" tint="0.3999755851924192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188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10" fillId="0" borderId="0"/>
    <xf numFmtId="167" fontId="11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37" fontId="9" fillId="0" borderId="0" applyFill="0" applyBorder="0">
      <protection locked="0" hidden="1"/>
    </xf>
    <xf numFmtId="43" fontId="9" fillId="0" borderId="0" applyFont="0" applyFill="0" applyBorder="0" applyAlignment="0" applyProtection="0"/>
    <xf numFmtId="0" fontId="10" fillId="0" borderId="0"/>
    <xf numFmtId="167" fontId="11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9" fillId="0" borderId="0"/>
    <xf numFmtId="0" fontId="2" fillId="0" borderId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2" fillId="0" borderId="0"/>
    <xf numFmtId="166" fontId="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" fillId="0" borderId="0"/>
    <xf numFmtId="0" fontId="2" fillId="0" borderId="0"/>
    <xf numFmtId="0" fontId="1" fillId="0" borderId="0"/>
  </cellStyleXfs>
  <cellXfs count="565">
    <xf numFmtId="0" fontId="0" fillId="0" borderId="0" xfId="0"/>
    <xf numFmtId="0" fontId="3" fillId="0" borderId="0" xfId="0" applyFont="1"/>
    <xf numFmtId="0" fontId="3" fillId="0" borderId="0" xfId="0" applyFont="1" applyAlignment="1">
      <alignment vertical="top"/>
    </xf>
    <xf numFmtId="0" fontId="6" fillId="0" borderId="0" xfId="0" applyFont="1"/>
    <xf numFmtId="0" fontId="4" fillId="0" borderId="0" xfId="0" applyFont="1"/>
    <xf numFmtId="0" fontId="7" fillId="0" borderId="0" xfId="0" applyFont="1" applyAlignment="1">
      <alignment vertical="top"/>
    </xf>
    <xf numFmtId="0" fontId="8" fillId="0" borderId="0" xfId="0" applyFont="1"/>
    <xf numFmtId="0" fontId="0" fillId="0" borderId="0" xfId="0" applyFont="1"/>
    <xf numFmtId="0" fontId="18" fillId="0" borderId="0" xfId="0" applyFont="1"/>
    <xf numFmtId="0" fontId="3" fillId="0" borderId="0" xfId="0" applyFont="1" applyAlignment="1">
      <alignment horizontal="center"/>
    </xf>
    <xf numFmtId="0" fontId="18" fillId="0" borderId="0" xfId="0" applyFont="1" applyAlignment="1">
      <alignment horizontal="left"/>
    </xf>
    <xf numFmtId="0" fontId="17" fillId="0" borderId="0" xfId="0" applyFont="1" applyFill="1" applyAlignment="1"/>
    <xf numFmtId="0" fontId="18" fillId="0" borderId="0" xfId="0" applyFont="1" applyFill="1"/>
    <xf numFmtId="0" fontId="19" fillId="0" borderId="0" xfId="0" applyFont="1" applyFill="1" applyAlignment="1">
      <alignment horizontal="left"/>
    </xf>
    <xf numFmtId="0" fontId="20" fillId="0" borderId="0" xfId="0" applyFont="1" applyFill="1" applyAlignment="1">
      <alignment horizontal="left"/>
    </xf>
    <xf numFmtId="0" fontId="16" fillId="0" borderId="5" xfId="0" applyFont="1" applyBorder="1" applyAlignment="1">
      <alignment vertical="top"/>
    </xf>
    <xf numFmtId="0" fontId="12" fillId="0" borderId="0" xfId="0" applyFont="1" applyFill="1" applyAlignment="1"/>
    <xf numFmtId="37" fontId="13" fillId="0" borderId="0" xfId="0" applyNumberFormat="1" applyFont="1" applyAlignment="1" applyProtection="1">
      <alignment horizontal="center"/>
      <protection locked="0" hidden="1"/>
    </xf>
    <xf numFmtId="0" fontId="22" fillId="0" borderId="5" xfId="0" applyFont="1" applyFill="1" applyBorder="1" applyAlignment="1">
      <alignment horizontal="center" vertical="top"/>
    </xf>
    <xf numFmtId="0" fontId="26" fillId="0" borderId="44" xfId="0" applyFont="1" applyBorder="1" applyAlignment="1">
      <alignment horizontal="center"/>
    </xf>
    <xf numFmtId="14" fontId="26" fillId="0" borderId="44" xfId="0" applyNumberFormat="1" applyFont="1" applyBorder="1" applyAlignment="1">
      <alignment horizontal="center"/>
    </xf>
    <xf numFmtId="0" fontId="28" fillId="0" borderId="0" xfId="0" applyFont="1"/>
    <xf numFmtId="0" fontId="28" fillId="0" borderId="44" xfId="0" applyFont="1" applyBorder="1" applyAlignment="1">
      <alignment horizontal="center" vertical="center"/>
    </xf>
    <xf numFmtId="0" fontId="29" fillId="0" borderId="0" xfId="0" applyFont="1" applyAlignment="1"/>
    <xf numFmtId="0" fontId="30" fillId="0" borderId="0" xfId="0" applyFont="1"/>
    <xf numFmtId="14" fontId="28" fillId="0" borderId="44" xfId="0" applyNumberFormat="1" applyFont="1" applyBorder="1" applyAlignment="1">
      <alignment horizontal="center" vertical="center"/>
    </xf>
    <xf numFmtId="0" fontId="31" fillId="0" borderId="0" xfId="0" applyFont="1"/>
    <xf numFmtId="0" fontId="28" fillId="0" borderId="0" xfId="0" applyFont="1" applyFill="1" applyBorder="1"/>
    <xf numFmtId="0" fontId="28" fillId="0" borderId="0" xfId="0" applyFont="1" applyFill="1" applyBorder="1" applyAlignment="1">
      <alignment horizontal="center"/>
    </xf>
    <xf numFmtId="43" fontId="28" fillId="0" borderId="0" xfId="0" applyNumberFormat="1" applyFont="1" applyBorder="1"/>
    <xf numFmtId="0" fontId="28" fillId="0" borderId="0" xfId="0" applyFont="1" applyAlignment="1">
      <alignment horizontal="center"/>
    </xf>
    <xf numFmtId="14" fontId="31" fillId="0" borderId="0" xfId="0" applyNumberFormat="1" applyFont="1" applyAlignment="1">
      <alignment horizontal="center"/>
    </xf>
    <xf numFmtId="0" fontId="28" fillId="0" borderId="0" xfId="0" applyFont="1" applyFill="1" applyAlignment="1">
      <alignment horizontal="center"/>
    </xf>
    <xf numFmtId="0" fontId="31" fillId="0" borderId="0" xfId="0" applyFont="1" applyFill="1" applyAlignment="1">
      <alignment horizontal="center"/>
    </xf>
    <xf numFmtId="4" fontId="32" fillId="0" borderId="0" xfId="1" applyNumberFormat="1" applyFont="1" applyFill="1" applyBorder="1"/>
    <xf numFmtId="168" fontId="32" fillId="0" borderId="0" xfId="1" applyNumberFormat="1" applyFont="1" applyFill="1" applyBorder="1"/>
    <xf numFmtId="3" fontId="28" fillId="0" borderId="0" xfId="0" applyNumberFormat="1" applyFont="1" applyFill="1" applyBorder="1"/>
    <xf numFmtId="4" fontId="28" fillId="0" borderId="0" xfId="0" applyNumberFormat="1" applyFont="1"/>
    <xf numFmtId="168" fontId="28" fillId="0" borderId="0" xfId="1" applyNumberFormat="1" applyFont="1" applyFill="1" applyBorder="1"/>
    <xf numFmtId="3" fontId="28" fillId="0" borderId="0" xfId="0" applyNumberFormat="1" applyFont="1"/>
    <xf numFmtId="168" fontId="28" fillId="0" borderId="17" xfId="1" applyNumberFormat="1" applyFont="1" applyFill="1" applyBorder="1"/>
    <xf numFmtId="0" fontId="28" fillId="0" borderId="0" xfId="0" applyFont="1" applyBorder="1"/>
    <xf numFmtId="3" fontId="28" fillId="0" borderId="0" xfId="0" applyNumberFormat="1" applyFont="1" applyBorder="1"/>
    <xf numFmtId="168" fontId="28" fillId="0" borderId="0" xfId="1" applyNumberFormat="1" applyFont="1" applyBorder="1"/>
    <xf numFmtId="10" fontId="28" fillId="0" borderId="0" xfId="0" applyNumberFormat="1" applyFont="1"/>
    <xf numFmtId="168" fontId="28" fillId="0" borderId="0" xfId="1" applyNumberFormat="1" applyFont="1"/>
    <xf numFmtId="9" fontId="28" fillId="0" borderId="0" xfId="0" applyNumberFormat="1" applyFont="1"/>
    <xf numFmtId="168" fontId="28" fillId="0" borderId="17" xfId="1" applyNumberFormat="1" applyFont="1" applyBorder="1"/>
    <xf numFmtId="168" fontId="28" fillId="0" borderId="14" xfId="1" applyNumberFormat="1" applyFont="1" applyBorder="1"/>
    <xf numFmtId="164" fontId="28" fillId="0" borderId="0" xfId="0" applyNumberFormat="1" applyFont="1"/>
    <xf numFmtId="168" fontId="28" fillId="0" borderId="11" xfId="1" applyNumberFormat="1" applyFont="1" applyBorder="1"/>
    <xf numFmtId="10" fontId="28" fillId="0" borderId="0" xfId="2" applyNumberFormat="1" applyFont="1"/>
    <xf numFmtId="37" fontId="33" fillId="0" borderId="0" xfId="7" applyFont="1" applyAlignment="1">
      <alignment horizontal="left"/>
      <protection locked="0" hidden="1"/>
    </xf>
    <xf numFmtId="37" fontId="32" fillId="0" borderId="0" xfId="7" applyFont="1">
      <protection locked="0" hidden="1"/>
    </xf>
    <xf numFmtId="37" fontId="30" fillId="0" borderId="0" xfId="7" applyFont="1" applyAlignment="1">
      <alignment horizontal="center"/>
      <protection locked="0" hidden="1"/>
    </xf>
    <xf numFmtId="37" fontId="33" fillId="0" borderId="0" xfId="0" applyNumberFormat="1" applyFont="1" applyAlignment="1" applyProtection="1">
      <alignment horizontal="left"/>
      <protection locked="0" hidden="1"/>
    </xf>
    <xf numFmtId="37" fontId="33" fillId="0" borderId="0" xfId="7" applyFont="1" applyAlignment="1">
      <protection locked="0" hidden="1"/>
    </xf>
    <xf numFmtId="0" fontId="28" fillId="0" borderId="0" xfId="92" applyFont="1"/>
    <xf numFmtId="0" fontId="28" fillId="0" borderId="0" xfId="0" applyFont="1" applyFill="1"/>
    <xf numFmtId="0" fontId="28" fillId="0" borderId="0" xfId="0" applyFont="1" applyAlignment="1">
      <alignment vertical="top"/>
    </xf>
    <xf numFmtId="0" fontId="32" fillId="0" borderId="5" xfId="92" applyFont="1" applyBorder="1" applyAlignment="1">
      <alignment horizontal="center" vertical="center" wrapText="1"/>
    </xf>
    <xf numFmtId="0" fontId="31" fillId="0" borderId="0" xfId="92" applyFont="1" applyFill="1" applyBorder="1" applyAlignment="1">
      <alignment wrapText="1"/>
    </xf>
    <xf numFmtId="14" fontId="32" fillId="0" borderId="5" xfId="0" applyNumberFormat="1" applyFont="1" applyBorder="1" applyAlignment="1">
      <alignment horizontal="center" vertical="center" wrapText="1"/>
    </xf>
    <xf numFmtId="0" fontId="30" fillId="0" borderId="0" xfId="0" applyFont="1" applyFill="1"/>
    <xf numFmtId="0" fontId="31" fillId="0" borderId="0" xfId="0" applyFont="1" applyFill="1" applyAlignment="1">
      <alignment vertical="top"/>
    </xf>
    <xf numFmtId="0" fontId="28" fillId="0" borderId="0" xfId="92" applyFont="1" applyFill="1" applyBorder="1" applyAlignment="1">
      <alignment wrapText="1"/>
    </xf>
    <xf numFmtId="0" fontId="28" fillId="0" borderId="0" xfId="0" applyFont="1" applyFill="1" applyAlignment="1">
      <alignment vertical="top"/>
    </xf>
    <xf numFmtId="15" fontId="28" fillId="0" borderId="0" xfId="0" applyNumberFormat="1" applyFont="1" applyFill="1" applyAlignment="1">
      <alignment vertical="top"/>
    </xf>
    <xf numFmtId="0" fontId="34" fillId="0" borderId="0" xfId="0" applyFont="1" applyAlignment="1">
      <alignment vertical="top"/>
    </xf>
    <xf numFmtId="0" fontId="32" fillId="0" borderId="0" xfId="0" applyFont="1" applyProtection="1">
      <protection locked="0"/>
    </xf>
    <xf numFmtId="0" fontId="32" fillId="0" borderId="0" xfId="0" applyFont="1" applyFill="1" applyProtection="1">
      <protection locked="0"/>
    </xf>
    <xf numFmtId="0" fontId="30" fillId="8" borderId="26" xfId="0" applyNumberFormat="1" applyFont="1" applyFill="1" applyBorder="1" applyAlignment="1" applyProtection="1">
      <alignment horizontal="center" vertical="center" wrapText="1"/>
    </xf>
    <xf numFmtId="0" fontId="30" fillId="8" borderId="27" xfId="0" applyNumberFormat="1" applyFont="1" applyFill="1" applyBorder="1" applyAlignment="1" applyProtection="1">
      <alignment horizontal="center" vertical="center" wrapText="1"/>
    </xf>
    <xf numFmtId="0" fontId="30" fillId="8" borderId="36" xfId="0" applyNumberFormat="1" applyFont="1" applyFill="1" applyBorder="1" applyAlignment="1" applyProtection="1">
      <alignment horizontal="center" vertical="center" wrapText="1"/>
    </xf>
    <xf numFmtId="0" fontId="32" fillId="0" borderId="30" xfId="0" applyNumberFormat="1" applyFont="1" applyFill="1" applyBorder="1" applyProtection="1">
      <protection locked="0"/>
    </xf>
    <xf numFmtId="0" fontId="32" fillId="0" borderId="51" xfId="0" applyFont="1" applyFill="1" applyBorder="1" applyProtection="1">
      <protection locked="0"/>
    </xf>
    <xf numFmtId="0" fontId="32" fillId="8" borderId="30" xfId="0" applyNumberFormat="1" applyFont="1" applyFill="1" applyBorder="1" applyAlignment="1" applyProtection="1">
      <alignment horizontal="center" vertical="center" wrapText="1"/>
    </xf>
    <xf numFmtId="0" fontId="27" fillId="9" borderId="7" xfId="0" applyFont="1" applyFill="1" applyBorder="1" applyAlignment="1">
      <alignment horizontal="center" vertical="center" wrapText="1"/>
    </xf>
    <xf numFmtId="0" fontId="27" fillId="10" borderId="13" xfId="0" applyFont="1" applyFill="1" applyBorder="1" applyAlignment="1">
      <alignment horizontal="center" vertical="center" wrapText="1"/>
    </xf>
    <xf numFmtId="0" fontId="27" fillId="10" borderId="7" xfId="0" applyFont="1" applyFill="1" applyBorder="1" applyAlignment="1">
      <alignment horizontal="center" vertical="center" wrapText="1"/>
    </xf>
    <xf numFmtId="0" fontId="32" fillId="11" borderId="7" xfId="0" applyNumberFormat="1" applyFont="1" applyFill="1" applyBorder="1" applyAlignment="1" applyProtection="1">
      <alignment horizontal="center" vertical="center"/>
    </xf>
    <xf numFmtId="0" fontId="32" fillId="0" borderId="42" xfId="0" applyFont="1" applyFill="1" applyBorder="1" applyAlignment="1" applyProtection="1">
      <alignment vertical="top" wrapText="1"/>
      <protection locked="0"/>
    </xf>
    <xf numFmtId="0" fontId="32" fillId="13" borderId="53" xfId="0" applyNumberFormat="1" applyFont="1" applyFill="1" applyBorder="1" applyAlignment="1" applyProtection="1">
      <alignment horizontal="center"/>
      <protection locked="0"/>
    </xf>
    <xf numFmtId="0" fontId="32" fillId="0" borderId="54" xfId="0" applyNumberFormat="1" applyFont="1" applyFill="1" applyBorder="1" applyAlignment="1" applyProtection="1">
      <alignment horizontal="left" vertical="top" wrapText="1"/>
      <protection locked="0"/>
    </xf>
    <xf numFmtId="0" fontId="28" fillId="0" borderId="44" xfId="0" applyFont="1" applyBorder="1" applyAlignment="1">
      <alignment horizontal="center"/>
    </xf>
    <xf numFmtId="0" fontId="31" fillId="0" borderId="0" xfId="92" applyFont="1"/>
    <xf numFmtId="14" fontId="28" fillId="0" borderId="44" xfId="0" applyNumberFormat="1" applyFont="1" applyBorder="1" applyAlignment="1">
      <alignment horizontal="center"/>
    </xf>
    <xf numFmtId="170" fontId="28" fillId="0" borderId="0" xfId="0" applyNumberFormat="1" applyFont="1"/>
    <xf numFmtId="10" fontId="31" fillId="0" borderId="0" xfId="93" applyNumberFormat="1" applyFont="1" applyFill="1"/>
    <xf numFmtId="0" fontId="28" fillId="0" borderId="0" xfId="92" applyFont="1" applyAlignment="1">
      <alignment vertical="top"/>
    </xf>
    <xf numFmtId="0" fontId="34" fillId="0" borderId="0" xfId="92" applyFont="1" applyBorder="1" applyAlignment="1">
      <alignment horizontal="center" vertical="center" wrapText="1"/>
    </xf>
    <xf numFmtId="2" fontId="28" fillId="0" borderId="0" xfId="92" applyNumberFormat="1" applyFont="1" applyFill="1" applyBorder="1" applyAlignment="1" applyProtection="1">
      <alignment horizontal="left" wrapText="1"/>
      <protection locked="0"/>
    </xf>
    <xf numFmtId="49" fontId="28" fillId="0" borderId="0" xfId="92" applyNumberFormat="1" applyFont="1" applyAlignment="1">
      <alignment horizontal="left" wrapText="1"/>
    </xf>
    <xf numFmtId="49" fontId="28" fillId="3" borderId="0" xfId="92" applyNumberFormat="1" applyFont="1" applyFill="1" applyAlignment="1">
      <alignment wrapText="1"/>
    </xf>
    <xf numFmtId="0" fontId="34" fillId="0" borderId="12" xfId="92" applyFont="1" applyBorder="1" applyAlignment="1">
      <alignment horizontal="center" vertical="center"/>
    </xf>
    <xf numFmtId="49" fontId="28" fillId="0" borderId="0" xfId="92" applyNumberFormat="1" applyFont="1" applyAlignment="1">
      <alignment wrapText="1"/>
    </xf>
    <xf numFmtId="49" fontId="28" fillId="0" borderId="0" xfId="0" applyNumberFormat="1" applyFont="1" applyAlignment="1">
      <alignment wrapText="1"/>
    </xf>
    <xf numFmtId="3" fontId="28" fillId="0" borderId="44" xfId="0" applyNumberFormat="1" applyFont="1" applyBorder="1" applyAlignment="1">
      <alignment horizontal="right"/>
    </xf>
    <xf numFmtId="0" fontId="31" fillId="0" borderId="0" xfId="92" applyFont="1" applyFill="1" applyBorder="1" applyAlignment="1"/>
    <xf numFmtId="14" fontId="32" fillId="0" borderId="5" xfId="92" applyNumberFormat="1" applyFont="1" applyBorder="1" applyAlignment="1">
      <alignment horizontal="center" vertical="center" wrapText="1"/>
    </xf>
    <xf numFmtId="0" fontId="33" fillId="0" borderId="0" xfId="0" applyFont="1"/>
    <xf numFmtId="0" fontId="30" fillId="0" borderId="0" xfId="0" applyFont="1" applyAlignment="1">
      <alignment horizontal="center"/>
    </xf>
    <xf numFmtId="0" fontId="33" fillId="0" borderId="0" xfId="0" applyFont="1" applyAlignment="1">
      <alignment horizontal="center" vertical="center"/>
    </xf>
    <xf numFmtId="0" fontId="28" fillId="0" borderId="0" xfId="0" applyFont="1" applyBorder="1" applyAlignment="1">
      <alignment vertical="top"/>
    </xf>
    <xf numFmtId="0" fontId="32" fillId="0" borderId="0" xfId="0" applyFont="1" applyBorder="1" applyAlignment="1">
      <alignment horizontal="center"/>
    </xf>
    <xf numFmtId="3" fontId="28" fillId="0" borderId="1" xfId="0" applyNumberFormat="1" applyFont="1" applyBorder="1" applyAlignment="1">
      <alignment horizontal="center"/>
    </xf>
    <xf numFmtId="3" fontId="30" fillId="0" borderId="0" xfId="0" applyNumberFormat="1" applyFont="1" applyBorder="1" applyAlignment="1">
      <alignment horizontal="center"/>
    </xf>
    <xf numFmtId="3" fontId="28" fillId="0" borderId="44" xfId="0" applyNumberFormat="1" applyFont="1" applyBorder="1" applyAlignment="1">
      <alignment horizontal="center"/>
    </xf>
    <xf numFmtId="9" fontId="30" fillId="0" borderId="0" xfId="2" applyFont="1" applyBorder="1" applyAlignment="1">
      <alignment horizontal="center"/>
    </xf>
    <xf numFmtId="3" fontId="30" fillId="0" borderId="0" xfId="2" applyNumberFormat="1" applyFont="1" applyBorder="1" applyAlignment="1">
      <alignment horizontal="center"/>
    </xf>
    <xf numFmtId="0" fontId="28" fillId="0" borderId="10" xfId="0" applyFont="1" applyBorder="1" applyAlignment="1">
      <alignment horizontal="center"/>
    </xf>
    <xf numFmtId="0" fontId="30" fillId="0" borderId="0" xfId="0" applyFont="1" applyBorder="1" applyAlignment="1">
      <alignment horizontal="center"/>
    </xf>
    <xf numFmtId="0" fontId="30" fillId="0" borderId="10" xfId="0" applyFont="1" applyBorder="1" applyAlignment="1">
      <alignment horizontal="center"/>
    </xf>
    <xf numFmtId="4" fontId="30" fillId="0" borderId="0" xfId="0" applyNumberFormat="1" applyFont="1" applyBorder="1" applyAlignment="1">
      <alignment horizontal="center"/>
    </xf>
    <xf numFmtId="0" fontId="31" fillId="0" borderId="0" xfId="0" applyFont="1" applyAlignment="1">
      <alignment wrapText="1"/>
    </xf>
    <xf numFmtId="0" fontId="32" fillId="0" borderId="0" xfId="0" applyFont="1" applyBorder="1" applyAlignment="1">
      <alignment horizontal="left"/>
    </xf>
    <xf numFmtId="3" fontId="30" fillId="0" borderId="11" xfId="0" applyNumberFormat="1" applyFont="1" applyBorder="1" applyAlignment="1">
      <alignment horizontal="center"/>
    </xf>
    <xf numFmtId="0" fontId="30" fillId="0" borderId="0" xfId="0" applyFont="1" applyBorder="1" applyAlignment="1">
      <alignment horizontal="left"/>
    </xf>
    <xf numFmtId="0" fontId="28" fillId="0" borderId="0" xfId="0" applyFont="1" applyAlignment="1">
      <alignment horizontal="justify" vertical="top" wrapText="1"/>
    </xf>
    <xf numFmtId="166" fontId="30" fillId="0" borderId="0" xfId="0" applyNumberFormat="1" applyFont="1"/>
    <xf numFmtId="166" fontId="32" fillId="0" borderId="0" xfId="0" applyNumberFormat="1" applyFont="1" applyAlignment="1">
      <alignment horizontal="center"/>
    </xf>
    <xf numFmtId="166" fontId="32" fillId="0" borderId="0" xfId="0" applyNumberFormat="1" applyFont="1"/>
    <xf numFmtId="166" fontId="36" fillId="0" borderId="0" xfId="0" applyNumberFormat="1" applyFont="1"/>
    <xf numFmtId="166" fontId="32" fillId="0" borderId="0" xfId="0" applyNumberFormat="1" applyFont="1" applyBorder="1"/>
    <xf numFmtId="166" fontId="36" fillId="0" borderId="0" xfId="0" applyNumberFormat="1" applyFont="1" applyBorder="1"/>
    <xf numFmtId="1" fontId="30" fillId="0" borderId="0" xfId="0" applyNumberFormat="1" applyFont="1" applyAlignment="1">
      <alignment horizontal="center"/>
    </xf>
    <xf numFmtId="1" fontId="32" fillId="0" borderId="0" xfId="0" applyNumberFormat="1" applyFont="1" applyAlignment="1">
      <alignment horizontal="center"/>
    </xf>
    <xf numFmtId="0" fontId="37" fillId="2" borderId="0" xfId="0" applyFont="1" applyFill="1" applyAlignment="1">
      <alignment horizontal="center"/>
    </xf>
    <xf numFmtId="0" fontId="28" fillId="0" borderId="0" xfId="0" applyFont="1" applyBorder="1" applyAlignment="1">
      <alignment horizontal="center"/>
    </xf>
    <xf numFmtId="166" fontId="32" fillId="0" borderId="5" xfId="0" applyNumberFormat="1" applyFont="1" applyBorder="1" applyAlignment="1">
      <alignment horizontal="center"/>
    </xf>
    <xf numFmtId="0" fontId="32" fillId="0" borderId="0" xfId="0" applyFont="1"/>
    <xf numFmtId="0" fontId="37" fillId="3" borderId="0" xfId="0" applyFont="1" applyFill="1" applyAlignment="1">
      <alignment horizontal="center"/>
    </xf>
    <xf numFmtId="1" fontId="32" fillId="0" borderId="0" xfId="4" applyNumberFormat="1" applyFont="1" applyAlignment="1">
      <alignment horizontal="center"/>
    </xf>
    <xf numFmtId="0" fontId="38" fillId="0" borderId="0" xfId="0" applyFont="1"/>
    <xf numFmtId="0" fontId="30" fillId="0" borderId="0" xfId="5" applyNumberFormat="1" applyFont="1" applyFill="1" applyBorder="1" applyAlignment="1">
      <alignment horizontal="center" vertical="center"/>
    </xf>
    <xf numFmtId="0" fontId="32" fillId="0" borderId="0" xfId="6" applyNumberFormat="1" applyFont="1">
      <alignment vertical="center"/>
    </xf>
    <xf numFmtId="0" fontId="30" fillId="0" borderId="0" xfId="0" applyFont="1" applyAlignment="1">
      <alignment horizontal="center" vertical="center"/>
    </xf>
    <xf numFmtId="0" fontId="32" fillId="0" borderId="0" xfId="0" applyFont="1" applyAlignment="1">
      <alignment vertical="center"/>
    </xf>
    <xf numFmtId="0" fontId="29" fillId="0" borderId="0" xfId="0" applyFont="1" applyAlignment="1">
      <alignment wrapText="1"/>
    </xf>
    <xf numFmtId="0" fontId="31" fillId="7" borderId="0" xfId="0" applyFont="1" applyFill="1"/>
    <xf numFmtId="0" fontId="31" fillId="7" borderId="38" xfId="0" applyFont="1" applyFill="1" applyBorder="1" applyAlignment="1">
      <alignment horizontal="center" vertical="center"/>
    </xf>
    <xf numFmtId="16" fontId="31" fillId="7" borderId="38" xfId="0" applyNumberFormat="1" applyFont="1" applyFill="1" applyBorder="1" applyAlignment="1">
      <alignment horizontal="center" vertical="center"/>
    </xf>
    <xf numFmtId="16" fontId="31" fillId="16" borderId="38" xfId="0" applyNumberFormat="1" applyFont="1" applyFill="1" applyBorder="1" applyAlignment="1">
      <alignment horizontal="center" vertical="center"/>
    </xf>
    <xf numFmtId="0" fontId="31" fillId="0" borderId="0" xfId="0" applyFont="1" applyAlignment="1">
      <alignment horizontal="center"/>
    </xf>
    <xf numFmtId="0" fontId="39" fillId="0" borderId="0" xfId="0" applyFont="1"/>
    <xf numFmtId="170" fontId="28" fillId="0" borderId="0" xfId="18" applyNumberFormat="1" applyFont="1"/>
    <xf numFmtId="1" fontId="28" fillId="0" borderId="0" xfId="0" applyNumberFormat="1" applyFont="1" applyFill="1"/>
    <xf numFmtId="170" fontId="40" fillId="0" borderId="0" xfId="18" applyNumberFormat="1" applyFont="1" applyFill="1"/>
    <xf numFmtId="170" fontId="40" fillId="0" borderId="0" xfId="0" applyNumberFormat="1" applyFont="1" applyFill="1"/>
    <xf numFmtId="43" fontId="30" fillId="0" borderId="0" xfId="1" applyFont="1"/>
    <xf numFmtId="1" fontId="28" fillId="0" borderId="0" xfId="0" applyNumberFormat="1" applyFont="1"/>
    <xf numFmtId="1" fontId="28" fillId="0" borderId="0" xfId="18" applyNumberFormat="1" applyFont="1" applyFill="1"/>
    <xf numFmtId="43" fontId="41" fillId="0" borderId="0" xfId="1" applyFont="1"/>
    <xf numFmtId="9" fontId="28" fillId="0" borderId="0" xfId="2" applyNumberFormat="1" applyFont="1" applyFill="1"/>
    <xf numFmtId="168" fontId="41" fillId="0" borderId="0" xfId="1" applyNumberFormat="1" applyFont="1"/>
    <xf numFmtId="168" fontId="32" fillId="0" borderId="0" xfId="1" applyNumberFormat="1" applyFont="1"/>
    <xf numFmtId="1" fontId="32" fillId="0" borderId="0" xfId="0" applyNumberFormat="1" applyFont="1" applyBorder="1" applyAlignment="1">
      <alignment vertical="center"/>
    </xf>
    <xf numFmtId="2" fontId="28" fillId="0" borderId="0" xfId="0" applyNumberFormat="1" applyFont="1" applyFill="1"/>
    <xf numFmtId="3" fontId="28" fillId="0" borderId="0" xfId="18" applyNumberFormat="1" applyFont="1" applyFill="1" applyAlignment="1">
      <alignment horizontal="right"/>
    </xf>
    <xf numFmtId="4" fontId="28" fillId="0" borderId="0" xfId="0" applyNumberFormat="1" applyFont="1" applyFill="1" applyAlignment="1">
      <alignment horizontal="right"/>
    </xf>
    <xf numFmtId="9" fontId="28" fillId="0" borderId="0" xfId="2" applyFont="1"/>
    <xf numFmtId="3" fontId="28" fillId="0" borderId="0" xfId="0" applyNumberFormat="1" applyFont="1" applyFill="1" applyAlignment="1">
      <alignment horizontal="right"/>
    </xf>
    <xf numFmtId="164" fontId="28" fillId="0" borderId="0" xfId="0" applyNumberFormat="1" applyFont="1" applyFill="1"/>
    <xf numFmtId="164" fontId="31" fillId="0" borderId="0" xfId="0" applyNumberFormat="1" applyFont="1" applyFill="1"/>
    <xf numFmtId="164" fontId="40" fillId="0" borderId="0" xfId="0" applyNumberFormat="1" applyFont="1" applyFill="1"/>
    <xf numFmtId="10" fontId="28" fillId="0" borderId="0" xfId="2" applyNumberFormat="1" applyFont="1" applyFill="1"/>
    <xf numFmtId="37" fontId="33" fillId="0" borderId="0" xfId="0" applyNumberFormat="1" applyFont="1" applyAlignment="1" applyProtection="1">
      <alignment horizontal="center"/>
      <protection locked="0" hidden="1"/>
    </xf>
    <xf numFmtId="0" fontId="34" fillId="0" borderId="0" xfId="0" applyFont="1"/>
    <xf numFmtId="0" fontId="42" fillId="4" borderId="12" xfId="0" applyFont="1" applyFill="1" applyBorder="1" applyAlignment="1">
      <alignment horizontal="center"/>
    </xf>
    <xf numFmtId="0" fontId="31" fillId="0" borderId="0" xfId="0" applyFont="1" applyBorder="1" applyAlignment="1"/>
    <xf numFmtId="0" fontId="42" fillId="4" borderId="12" xfId="0" applyFont="1" applyFill="1" applyBorder="1" applyAlignment="1">
      <alignment horizontal="center" wrapText="1"/>
    </xf>
    <xf numFmtId="0" fontId="34" fillId="0" borderId="0" xfId="0" applyFont="1" applyFill="1"/>
    <xf numFmtId="0" fontId="31" fillId="0" borderId="0" xfId="0" applyFont="1" applyFill="1" applyBorder="1" applyAlignment="1"/>
    <xf numFmtId="0" fontId="42" fillId="0" borderId="0" xfId="0" applyFont="1" applyFill="1" applyBorder="1" applyAlignment="1">
      <alignment horizontal="center" wrapText="1"/>
    </xf>
    <xf numFmtId="0" fontId="34" fillId="0" borderId="0" xfId="0" applyFont="1" applyAlignment="1">
      <alignment horizontal="center"/>
    </xf>
    <xf numFmtId="0" fontId="34" fillId="0" borderId="0" xfId="0" applyFont="1" applyAlignment="1">
      <alignment horizontal="left"/>
    </xf>
    <xf numFmtId="0" fontId="39" fillId="0" borderId="5" xfId="0" applyFont="1" applyBorder="1" applyAlignment="1">
      <alignment horizontal="center"/>
    </xf>
    <xf numFmtId="0" fontId="28" fillId="0" borderId="5" xfId="0" applyFont="1" applyBorder="1" applyAlignment="1">
      <alignment horizontal="center"/>
    </xf>
    <xf numFmtId="0" fontId="28" fillId="0" borderId="0" xfId="0" applyFont="1" applyAlignment="1"/>
    <xf numFmtId="0" fontId="34" fillId="0" borderId="0" xfId="0" applyFont="1" applyAlignment="1"/>
    <xf numFmtId="0" fontId="28" fillId="0" borderId="0" xfId="0" applyFont="1" applyAlignment="1">
      <alignment vertical="top" wrapText="1"/>
    </xf>
    <xf numFmtId="0" fontId="28" fillId="0" borderId="0" xfId="0" applyFont="1" applyAlignment="1">
      <alignment horizontal="center" vertical="top"/>
    </xf>
    <xf numFmtId="0" fontId="30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33" fillId="0" borderId="0" xfId="0" applyFont="1" applyAlignment="1">
      <alignment horizontal="center"/>
    </xf>
    <xf numFmtId="0" fontId="28" fillId="0" borderId="0" xfId="0" applyFont="1" applyAlignment="1">
      <alignment horizontal="left"/>
    </xf>
    <xf numFmtId="0" fontId="31" fillId="0" borderId="0" xfId="0" applyFont="1" applyBorder="1" applyAlignment="1">
      <alignment horizontal="center"/>
    </xf>
    <xf numFmtId="0" fontId="32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 vertical="top"/>
    </xf>
    <xf numFmtId="0" fontId="34" fillId="0" borderId="0" xfId="0" applyFont="1" applyFill="1" applyAlignment="1">
      <alignment horizontal="center"/>
    </xf>
    <xf numFmtId="0" fontId="31" fillId="0" borderId="0" xfId="0" applyFont="1" applyFill="1" applyBorder="1" applyAlignment="1">
      <alignment horizontal="center"/>
    </xf>
    <xf numFmtId="0" fontId="31" fillId="0" borderId="0" xfId="0" applyFont="1" applyAlignment="1">
      <alignment horizontal="center" vertical="top"/>
    </xf>
    <xf numFmtId="0" fontId="28" fillId="0" borderId="5" xfId="0" applyFont="1" applyBorder="1" applyAlignment="1">
      <alignment horizontal="center" vertical="top"/>
    </xf>
    <xf numFmtId="0" fontId="28" fillId="0" borderId="0" xfId="0" applyFont="1" applyAlignment="1">
      <alignment horizontal="center" vertical="top" wrapText="1"/>
    </xf>
    <xf numFmtId="0" fontId="32" fillId="0" borderId="0" xfId="0" applyFont="1" applyAlignment="1">
      <alignment horizontal="center"/>
    </xf>
    <xf numFmtId="0" fontId="28" fillId="0" borderId="5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left" vertical="top" wrapText="1"/>
    </xf>
    <xf numFmtId="0" fontId="27" fillId="14" borderId="37" xfId="0" applyFont="1" applyFill="1" applyBorder="1" applyAlignment="1">
      <alignment horizontal="left"/>
    </xf>
    <xf numFmtId="0" fontId="27" fillId="14" borderId="10" xfId="0" applyFont="1" applyFill="1" applyBorder="1" applyAlignment="1">
      <alignment horizontal="left"/>
    </xf>
    <xf numFmtId="0" fontId="27" fillId="14" borderId="43" xfId="0" applyFont="1" applyFill="1" applyBorder="1" applyAlignment="1">
      <alignment horizontal="left"/>
    </xf>
    <xf numFmtId="0" fontId="28" fillId="0" borderId="0" xfId="0" applyFont="1" applyAlignment="1">
      <alignment horizontal="left" vertical="top"/>
    </xf>
    <xf numFmtId="0" fontId="34" fillId="0" borderId="0" xfId="0" applyFont="1" applyBorder="1"/>
    <xf numFmtId="0" fontId="28" fillId="0" borderId="0" xfId="0" applyFont="1" applyFill="1" applyAlignment="1">
      <alignment horizontal="left" vertical="top"/>
    </xf>
    <xf numFmtId="0" fontId="45" fillId="0" borderId="0" xfId="0" applyFont="1" applyBorder="1"/>
    <xf numFmtId="0" fontId="28" fillId="0" borderId="0" xfId="0" applyFont="1" applyAlignment="1">
      <alignment horizontal="center" vertical="center"/>
    </xf>
    <xf numFmtId="0" fontId="46" fillId="0" borderId="0" xfId="0" applyFont="1" applyBorder="1"/>
    <xf numFmtId="0" fontId="28" fillId="0" borderId="0" xfId="0" applyFont="1" applyFill="1" applyBorder="1" applyAlignment="1">
      <alignment vertical="top" wrapText="1"/>
    </xf>
    <xf numFmtId="0" fontId="32" fillId="0" borderId="0" xfId="0" applyFont="1" applyBorder="1" applyAlignment="1">
      <alignment horizontal="center" vertical="center"/>
    </xf>
    <xf numFmtId="14" fontId="28" fillId="0" borderId="0" xfId="0" applyNumberFormat="1" applyFont="1" applyBorder="1" applyAlignment="1">
      <alignment horizontal="center" vertical="center"/>
    </xf>
    <xf numFmtId="14" fontId="32" fillId="0" borderId="0" xfId="0" applyNumberFormat="1" applyFont="1" applyBorder="1" applyAlignment="1">
      <alignment horizontal="center" vertical="center"/>
    </xf>
    <xf numFmtId="0" fontId="33" fillId="0" borderId="0" xfId="0" applyFont="1" applyAlignment="1">
      <alignment horizontal="left"/>
    </xf>
    <xf numFmtId="0" fontId="31" fillId="5" borderId="12" xfId="0" applyFont="1" applyFill="1" applyBorder="1" applyAlignment="1">
      <alignment horizontal="center" vertical="center" wrapText="1"/>
    </xf>
    <xf numFmtId="0" fontId="39" fillId="0" borderId="48" xfId="0" applyFont="1" applyBorder="1" applyAlignment="1">
      <alignment horizontal="center" vertical="center"/>
    </xf>
    <xf numFmtId="0" fontId="39" fillId="0" borderId="44" xfId="0" applyFont="1" applyBorder="1" applyAlignment="1">
      <alignment horizontal="center" vertical="center"/>
    </xf>
    <xf numFmtId="0" fontId="39" fillId="0" borderId="44" xfId="0" applyFont="1" applyFill="1" applyBorder="1" applyAlignment="1">
      <alignment horizontal="center" vertical="center"/>
    </xf>
    <xf numFmtId="0" fontId="39" fillId="0" borderId="51" xfId="0" applyFont="1" applyBorder="1" applyAlignment="1">
      <alignment horizontal="center" vertical="center"/>
    </xf>
    <xf numFmtId="0" fontId="31" fillId="0" borderId="52" xfId="0" applyFont="1" applyBorder="1" applyAlignment="1">
      <alignment horizontal="center"/>
    </xf>
    <xf numFmtId="0" fontId="32" fillId="0" borderId="55" xfId="0" applyFont="1" applyBorder="1" applyAlignment="1">
      <alignment horizontal="center"/>
    </xf>
    <xf numFmtId="168" fontId="32" fillId="0" borderId="55" xfId="8" applyNumberFormat="1" applyFont="1" applyBorder="1" applyAlignment="1">
      <alignment horizontal="center"/>
    </xf>
    <xf numFmtId="43" fontId="28" fillId="0" borderId="55" xfId="8" applyFont="1" applyBorder="1" applyAlignment="1">
      <alignment horizontal="center"/>
    </xf>
    <xf numFmtId="0" fontId="30" fillId="0" borderId="53" xfId="0" applyFont="1" applyBorder="1" applyAlignment="1">
      <alignment horizontal="center"/>
    </xf>
    <xf numFmtId="0" fontId="30" fillId="0" borderId="54" xfId="0" applyFont="1" applyBorder="1" applyAlignment="1">
      <alignment horizontal="center"/>
    </xf>
    <xf numFmtId="0" fontId="30" fillId="0" borderId="27" xfId="0" applyFont="1" applyBorder="1" applyAlignment="1">
      <alignment horizontal="center" vertical="center" wrapText="1"/>
    </xf>
    <xf numFmtId="0" fontId="32" fillId="0" borderId="27" xfId="0" applyFont="1" applyBorder="1" applyAlignment="1">
      <alignment horizontal="center" vertical="center" wrapText="1"/>
    </xf>
    <xf numFmtId="3" fontId="28" fillId="0" borderId="27" xfId="8" applyNumberFormat="1" applyFont="1" applyBorder="1" applyAlignment="1">
      <alignment horizontal="right"/>
    </xf>
    <xf numFmtId="4" fontId="28" fillId="0" borderId="27" xfId="8" applyNumberFormat="1" applyFont="1" applyBorder="1" applyAlignment="1">
      <alignment horizontal="right"/>
    </xf>
    <xf numFmtId="43" fontId="32" fillId="0" borderId="35" xfId="8" applyNumberFormat="1" applyFont="1" applyBorder="1" applyAlignment="1">
      <alignment horizontal="center"/>
    </xf>
    <xf numFmtId="43" fontId="32" fillId="0" borderId="44" xfId="8" applyNumberFormat="1" applyFont="1" applyBorder="1" applyAlignment="1">
      <alignment horizontal="center"/>
    </xf>
    <xf numFmtId="43" fontId="32" fillId="0" borderId="27" xfId="8" applyNumberFormat="1" applyFont="1" applyBorder="1" applyAlignment="1">
      <alignment horizontal="center"/>
    </xf>
    <xf numFmtId="168" fontId="32" fillId="0" borderId="35" xfId="8" applyNumberFormat="1" applyFont="1" applyBorder="1" applyAlignment="1">
      <alignment horizontal="center"/>
    </xf>
    <xf numFmtId="10" fontId="32" fillId="0" borderId="35" xfId="2" applyNumberFormat="1" applyFont="1" applyBorder="1" applyAlignment="1">
      <alignment horizontal="right"/>
    </xf>
    <xf numFmtId="0" fontId="39" fillId="0" borderId="27" xfId="0" applyFont="1" applyBorder="1" applyAlignment="1">
      <alignment horizontal="center"/>
    </xf>
    <xf numFmtId="0" fontId="39" fillId="0" borderId="36" xfId="0" applyFont="1" applyBorder="1" applyAlignment="1">
      <alignment horizontal="center"/>
    </xf>
    <xf numFmtId="0" fontId="30" fillId="0" borderId="44" xfId="0" applyFont="1" applyBorder="1" applyAlignment="1">
      <alignment horizontal="center" vertical="center" wrapText="1"/>
    </xf>
    <xf numFmtId="0" fontId="32" fillId="0" borderId="44" xfId="0" applyFont="1" applyBorder="1" applyAlignment="1">
      <alignment horizontal="center" vertical="center" wrapText="1"/>
    </xf>
    <xf numFmtId="3" fontId="28" fillId="0" borderId="3" xfId="8" applyNumberFormat="1" applyFont="1" applyBorder="1" applyAlignment="1">
      <alignment horizontal="right"/>
    </xf>
    <xf numFmtId="43" fontId="32" fillId="0" borderId="3" xfId="8" applyNumberFormat="1" applyFont="1" applyBorder="1" applyAlignment="1">
      <alignment horizontal="center"/>
    </xf>
    <xf numFmtId="168" fontId="32" fillId="0" borderId="44" xfId="8" applyNumberFormat="1" applyFont="1" applyFill="1" applyBorder="1" applyAlignment="1">
      <alignment horizontal="center"/>
    </xf>
    <xf numFmtId="10" fontId="32" fillId="0" borderId="44" xfId="2" applyNumberFormat="1" applyFont="1" applyBorder="1" applyAlignment="1">
      <alignment horizontal="right"/>
    </xf>
    <xf numFmtId="0" fontId="39" fillId="0" borderId="44" xfId="0" applyFont="1" applyBorder="1" applyAlignment="1">
      <alignment horizontal="center"/>
    </xf>
    <xf numFmtId="0" fontId="39" fillId="0" borderId="51" xfId="0" applyFont="1" applyBorder="1" applyAlignment="1">
      <alignment horizontal="center"/>
    </xf>
    <xf numFmtId="168" fontId="32" fillId="0" borderId="44" xfId="8" applyNumberFormat="1" applyFont="1" applyBorder="1" applyAlignment="1">
      <alignment horizontal="center"/>
    </xf>
    <xf numFmtId="3" fontId="28" fillId="0" borderId="3" xfId="8" applyNumberFormat="1" applyFont="1" applyFill="1" applyBorder="1" applyAlignment="1">
      <alignment horizontal="right"/>
    </xf>
    <xf numFmtId="0" fontId="30" fillId="0" borderId="53" xfId="0" applyFont="1" applyBorder="1" applyAlignment="1">
      <alignment horizontal="center" vertical="center" wrapText="1"/>
    </xf>
    <xf numFmtId="0" fontId="32" fillId="0" borderId="53" xfId="0" applyFont="1" applyBorder="1" applyAlignment="1">
      <alignment horizontal="center" vertical="center" wrapText="1"/>
    </xf>
    <xf numFmtId="3" fontId="28" fillId="0" borderId="55" xfId="8" applyNumberFormat="1" applyFont="1" applyFill="1" applyBorder="1" applyAlignment="1">
      <alignment horizontal="right"/>
    </xf>
    <xf numFmtId="43" fontId="32" fillId="0" borderId="55" xfId="8" applyNumberFormat="1" applyFont="1" applyBorder="1" applyAlignment="1">
      <alignment horizontal="center"/>
    </xf>
    <xf numFmtId="43" fontId="32" fillId="0" borderId="53" xfId="8" applyNumberFormat="1" applyFont="1" applyBorder="1" applyAlignment="1">
      <alignment horizontal="center"/>
    </xf>
    <xf numFmtId="168" fontId="32" fillId="0" borderId="53" xfId="8" applyNumberFormat="1" applyFont="1" applyBorder="1" applyAlignment="1">
      <alignment horizontal="center"/>
    </xf>
    <xf numFmtId="10" fontId="32" fillId="0" borderId="53" xfId="2" applyNumberFormat="1" applyFont="1" applyBorder="1" applyAlignment="1">
      <alignment horizontal="right"/>
    </xf>
    <xf numFmtId="0" fontId="39" fillId="0" borderId="53" xfId="0" applyFont="1" applyBorder="1" applyAlignment="1">
      <alignment horizontal="center"/>
    </xf>
    <xf numFmtId="0" fontId="39" fillId="0" borderId="54" xfId="0" applyFont="1" applyBorder="1" applyAlignment="1">
      <alignment horizontal="center"/>
    </xf>
    <xf numFmtId="4" fontId="28" fillId="0" borderId="27" xfId="0" applyNumberFormat="1" applyFont="1" applyFill="1" applyBorder="1" applyAlignment="1">
      <alignment horizontal="right"/>
    </xf>
    <xf numFmtId="169" fontId="32" fillId="0" borderId="27" xfId="8" applyNumberFormat="1" applyFont="1" applyBorder="1" applyAlignment="1">
      <alignment horizontal="center"/>
    </xf>
    <xf numFmtId="168" fontId="32" fillId="0" borderId="27" xfId="8" applyNumberFormat="1" applyFont="1" applyBorder="1" applyAlignment="1">
      <alignment horizontal="center"/>
    </xf>
    <xf numFmtId="10" fontId="32" fillId="0" borderId="27" xfId="2" applyNumberFormat="1" applyFont="1" applyBorder="1" applyAlignment="1">
      <alignment horizontal="right"/>
    </xf>
    <xf numFmtId="4" fontId="28" fillId="0" borderId="3" xfId="0" applyNumberFormat="1" applyFont="1" applyFill="1" applyBorder="1" applyAlignment="1">
      <alignment horizontal="right"/>
    </xf>
    <xf numFmtId="169" fontId="32" fillId="0" borderId="3" xfId="8" applyNumberFormat="1" applyFont="1" applyBorder="1" applyAlignment="1">
      <alignment horizontal="center"/>
    </xf>
    <xf numFmtId="4" fontId="28" fillId="0" borderId="55" xfId="0" applyNumberFormat="1" applyFont="1" applyFill="1" applyBorder="1" applyAlignment="1">
      <alignment horizontal="right"/>
    </xf>
    <xf numFmtId="43" fontId="32" fillId="0" borderId="57" xfId="8" applyNumberFormat="1" applyFont="1" applyBorder="1" applyAlignment="1">
      <alignment horizontal="center"/>
    </xf>
    <xf numFmtId="169" fontId="32" fillId="0" borderId="55" xfId="8" applyNumberFormat="1" applyFont="1" applyBorder="1" applyAlignment="1">
      <alignment horizontal="center"/>
    </xf>
    <xf numFmtId="4" fontId="28" fillId="0" borderId="3" xfId="8" applyNumberFormat="1" applyFont="1" applyBorder="1" applyAlignment="1">
      <alignment horizontal="right"/>
    </xf>
    <xf numFmtId="4" fontId="28" fillId="0" borderId="3" xfId="8" applyNumberFormat="1" applyFont="1" applyFill="1" applyBorder="1" applyAlignment="1">
      <alignment horizontal="right"/>
    </xf>
    <xf numFmtId="4" fontId="28" fillId="0" borderId="55" xfId="8" applyNumberFormat="1" applyFont="1" applyFill="1" applyBorder="1" applyAlignment="1">
      <alignment horizontal="right"/>
    </xf>
    <xf numFmtId="0" fontId="31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28" fillId="0" borderId="0" xfId="0" applyFont="1" applyAlignment="1">
      <alignment wrapText="1"/>
    </xf>
    <xf numFmtId="165" fontId="28" fillId="0" borderId="0" xfId="0" applyNumberFormat="1" applyFont="1" applyAlignment="1">
      <alignment wrapText="1"/>
    </xf>
    <xf numFmtId="0" fontId="28" fillId="0" borderId="0" xfId="0" applyFont="1" applyAlignment="1">
      <alignment vertical="center"/>
    </xf>
    <xf numFmtId="0" fontId="31" fillId="3" borderId="21" xfId="185" applyNumberFormat="1" applyFont="1" applyFill="1" applyBorder="1" applyAlignment="1">
      <alignment horizontal="center" vertical="center" wrapText="1"/>
    </xf>
    <xf numFmtId="0" fontId="31" fillId="3" borderId="12" xfId="185" applyNumberFormat="1" applyFont="1" applyFill="1" applyBorder="1" applyAlignment="1">
      <alignment horizontal="center" vertical="center" wrapText="1"/>
    </xf>
    <xf numFmtId="0" fontId="31" fillId="3" borderId="22" xfId="185" applyNumberFormat="1" applyFont="1" applyFill="1" applyBorder="1" applyAlignment="1">
      <alignment horizontal="center" vertical="center" wrapText="1"/>
    </xf>
    <xf numFmtId="0" fontId="31" fillId="3" borderId="23" xfId="185" applyNumberFormat="1" applyFont="1" applyFill="1" applyBorder="1" applyAlignment="1">
      <alignment horizontal="center" vertical="center" wrapText="1"/>
    </xf>
    <xf numFmtId="0" fontId="28" fillId="0" borderId="12" xfId="185" applyNumberFormat="1" applyFont="1" applyBorder="1" applyAlignment="1">
      <alignment horizontal="center" vertical="center" wrapText="1"/>
    </xf>
    <xf numFmtId="4" fontId="28" fillId="3" borderId="12" xfId="185" applyNumberFormat="1" applyFont="1" applyFill="1" applyBorder="1" applyAlignment="1">
      <alignment horizontal="center" vertical="center" wrapText="1"/>
    </xf>
    <xf numFmtId="4" fontId="28" fillId="3" borderId="22" xfId="185" applyNumberFormat="1" applyFont="1" applyFill="1" applyBorder="1" applyAlignment="1">
      <alignment horizontal="center" vertical="center" wrapText="1"/>
    </xf>
    <xf numFmtId="0" fontId="28" fillId="0" borderId="23" xfId="187" applyFont="1" applyFill="1" applyBorder="1" applyAlignment="1">
      <alignment horizontal="center" vertical="center" wrapText="1"/>
    </xf>
    <xf numFmtId="1" fontId="28" fillId="0" borderId="32" xfId="185" applyNumberFormat="1" applyFont="1" applyBorder="1" applyAlignment="1">
      <alignment horizontal="center" vertical="center" wrapText="1"/>
    </xf>
    <xf numFmtId="4" fontId="28" fillId="3" borderId="19" xfId="186" applyNumberFormat="1" applyFont="1" applyFill="1" applyBorder="1" applyAlignment="1">
      <alignment horizontal="center" vertical="center" wrapText="1"/>
    </xf>
    <xf numFmtId="4" fontId="28" fillId="3" borderId="16" xfId="185" applyNumberFormat="1" applyFont="1" applyFill="1" applyBorder="1" applyAlignment="1">
      <alignment horizontal="center" vertical="center" wrapText="1"/>
    </xf>
    <xf numFmtId="4" fontId="28" fillId="3" borderId="19" xfId="185" applyNumberFormat="1" applyFont="1" applyFill="1" applyBorder="1" applyAlignment="1">
      <alignment horizontal="center" vertical="center" wrapText="1"/>
    </xf>
    <xf numFmtId="0" fontId="28" fillId="0" borderId="16" xfId="185" applyNumberFormat="1" applyFont="1" applyBorder="1" applyAlignment="1">
      <alignment horizontal="center" vertical="center" wrapText="1"/>
    </xf>
    <xf numFmtId="0" fontId="28" fillId="0" borderId="25" xfId="187" applyFont="1" applyFill="1" applyBorder="1" applyAlignment="1">
      <alignment horizontal="center" vertical="center" wrapText="1"/>
    </xf>
    <xf numFmtId="164" fontId="30" fillId="0" borderId="0" xfId="1" applyNumberFormat="1" applyFont="1" applyFill="1" applyAlignment="1">
      <alignment horizontal="left"/>
    </xf>
    <xf numFmtId="164" fontId="30" fillId="0" borderId="0" xfId="1" quotePrefix="1" applyNumberFormat="1" applyFont="1" applyFill="1"/>
    <xf numFmtId="164" fontId="32" fillId="0" borderId="0" xfId="1" applyNumberFormat="1" applyFont="1"/>
    <xf numFmtId="164" fontId="30" fillId="0" borderId="0" xfId="1" applyNumberFormat="1" applyFont="1"/>
    <xf numFmtId="0" fontId="32" fillId="0" borderId="0" xfId="1" applyNumberFormat="1" applyFont="1" applyAlignment="1">
      <alignment horizontal="center"/>
    </xf>
    <xf numFmtId="164" fontId="32" fillId="0" borderId="0" xfId="1" applyNumberFormat="1" applyFont="1" applyAlignment="1">
      <alignment horizontal="center"/>
    </xf>
    <xf numFmtId="164" fontId="32" fillId="0" borderId="0" xfId="1" applyNumberFormat="1" applyFont="1" applyAlignment="1">
      <alignment horizontal="right"/>
    </xf>
    <xf numFmtId="4" fontId="32" fillId="0" borderId="0" xfId="1" applyNumberFormat="1" applyFont="1"/>
    <xf numFmtId="0" fontId="32" fillId="0" borderId="0" xfId="1" applyNumberFormat="1" applyFont="1" applyAlignment="1">
      <alignment horizontal="center" vertical="center"/>
    </xf>
    <xf numFmtId="0" fontId="32" fillId="0" borderId="0" xfId="1" applyNumberFormat="1" applyFont="1" applyAlignment="1">
      <alignment horizontal="center" vertical="center" wrapText="1"/>
    </xf>
    <xf numFmtId="164" fontId="32" fillId="0" borderId="0" xfId="1" applyNumberFormat="1" applyFont="1" applyAlignment="1">
      <alignment horizontal="center" vertical="center"/>
    </xf>
    <xf numFmtId="0" fontId="33" fillId="0" borderId="0" xfId="1" applyNumberFormat="1" applyFont="1" applyFill="1" applyAlignment="1">
      <alignment horizontal="left"/>
    </xf>
    <xf numFmtId="0" fontId="30" fillId="0" borderId="0" xfId="1" applyNumberFormat="1" applyFont="1" applyFill="1" applyAlignment="1">
      <alignment horizontal="left"/>
    </xf>
    <xf numFmtId="0" fontId="30" fillId="0" borderId="0" xfId="0" applyFont="1" applyAlignment="1"/>
    <xf numFmtId="0" fontId="31" fillId="0" borderId="19" xfId="0" applyFont="1" applyBorder="1" applyAlignment="1"/>
    <xf numFmtId="0" fontId="30" fillId="0" borderId="30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 wrapText="1"/>
    </xf>
    <xf numFmtId="0" fontId="28" fillId="0" borderId="21" xfId="0" applyFont="1" applyBorder="1" applyAlignment="1">
      <alignment horizontal="right"/>
    </xf>
    <xf numFmtId="0" fontId="32" fillId="0" borderId="12" xfId="0" applyFont="1" applyBorder="1" applyAlignment="1"/>
    <xf numFmtId="49" fontId="32" fillId="0" borderId="23" xfId="0" applyNumberFormat="1" applyFont="1" applyBorder="1" applyAlignment="1">
      <alignment horizontal="center" vertical="center"/>
    </xf>
    <xf numFmtId="0" fontId="32" fillId="0" borderId="12" xfId="0" applyFont="1" applyBorder="1" applyAlignment="1">
      <alignment horizontal="center"/>
    </xf>
    <xf numFmtId="0" fontId="32" fillId="0" borderId="23" xfId="0" applyFont="1" applyBorder="1" applyAlignment="1">
      <alignment horizontal="center"/>
    </xf>
    <xf numFmtId="0" fontId="32" fillId="0" borderId="0" xfId="0" applyFont="1" applyAlignment="1"/>
    <xf numFmtId="0" fontId="30" fillId="0" borderId="12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 wrapText="1"/>
    </xf>
    <xf numFmtId="0" fontId="32" fillId="0" borderId="33" xfId="0" applyFont="1" applyBorder="1" applyAlignment="1">
      <alignment horizontal="right"/>
    </xf>
    <xf numFmtId="0" fontId="32" fillId="0" borderId="15" xfId="0" applyFont="1" applyBorder="1"/>
    <xf numFmtId="14" fontId="32" fillId="0" borderId="20" xfId="0" applyNumberFormat="1" applyFont="1" applyBorder="1" applyAlignment="1">
      <alignment horizontal="center"/>
    </xf>
    <xf numFmtId="0" fontId="30" fillId="0" borderId="34" xfId="0" applyFont="1" applyBorder="1" applyAlignment="1">
      <alignment horizontal="center"/>
    </xf>
    <xf numFmtId="0" fontId="32" fillId="0" borderId="21" xfId="0" applyFont="1" applyBorder="1" applyAlignment="1">
      <alignment horizontal="right"/>
    </xf>
    <xf numFmtId="0" fontId="32" fillId="0" borderId="12" xfId="0" applyFont="1" applyBorder="1" applyAlignment="1">
      <alignment horizontal="left"/>
    </xf>
    <xf numFmtId="14" fontId="32" fillId="0" borderId="22" xfId="0" applyNumberFormat="1" applyFont="1" applyBorder="1" applyAlignment="1">
      <alignment horizontal="center"/>
    </xf>
    <xf numFmtId="0" fontId="30" fillId="0" borderId="23" xfId="0" applyFont="1" applyBorder="1" applyAlignment="1">
      <alignment horizontal="center"/>
    </xf>
    <xf numFmtId="0" fontId="30" fillId="0" borderId="15" xfId="0" applyFont="1" applyBorder="1" applyAlignment="1">
      <alignment horizontal="center"/>
    </xf>
    <xf numFmtId="0" fontId="30" fillId="0" borderId="32" xfId="0" applyFont="1" applyBorder="1" applyAlignment="1">
      <alignment horizontal="center" vertical="center"/>
    </xf>
    <xf numFmtId="4" fontId="30" fillId="0" borderId="16" xfId="0" applyNumberFormat="1" applyFont="1" applyBorder="1" applyAlignment="1">
      <alignment horizontal="center" vertical="center"/>
    </xf>
    <xf numFmtId="4" fontId="30" fillId="0" borderId="19" xfId="0" applyNumberFormat="1" applyFont="1" applyBorder="1" applyAlignment="1">
      <alignment horizontal="center" vertical="center"/>
    </xf>
    <xf numFmtId="4" fontId="30" fillId="0" borderId="12" xfId="0" applyNumberFormat="1" applyFont="1" applyBorder="1" applyAlignment="1">
      <alignment horizontal="center" vertical="center" wrapText="1"/>
    </xf>
    <xf numFmtId="4" fontId="30" fillId="0" borderId="22" xfId="0" applyNumberFormat="1" applyFont="1" applyBorder="1" applyAlignment="1">
      <alignment horizontal="center" vertical="center" wrapText="1"/>
    </xf>
    <xf numFmtId="0" fontId="30" fillId="0" borderId="25" xfId="0" applyFont="1" applyBorder="1" applyAlignment="1">
      <alignment horizontal="center" vertical="center" wrapText="1"/>
    </xf>
    <xf numFmtId="0" fontId="30" fillId="0" borderId="21" xfId="0" applyFont="1" applyBorder="1" applyAlignment="1">
      <alignment horizontal="center"/>
    </xf>
    <xf numFmtId="0" fontId="30" fillId="0" borderId="32" xfId="0" applyFont="1" applyBorder="1" applyAlignment="1">
      <alignment horizontal="center"/>
    </xf>
    <xf numFmtId="1" fontId="32" fillId="0" borderId="0" xfId="0" applyNumberFormat="1" applyFont="1" applyFill="1" applyBorder="1"/>
    <xf numFmtId="2" fontId="32" fillId="0" borderId="0" xfId="0" applyNumberFormat="1" applyFont="1" applyBorder="1" applyAlignment="1">
      <alignment horizontal="center"/>
    </xf>
    <xf numFmtId="2" fontId="32" fillId="0" borderId="0" xfId="0" applyNumberFormat="1" applyFont="1" applyBorder="1" applyAlignment="1"/>
    <xf numFmtId="164" fontId="30" fillId="0" borderId="0" xfId="1" applyNumberFormat="1" applyFont="1" applyBorder="1" applyAlignment="1">
      <alignment horizontal="center"/>
    </xf>
    <xf numFmtId="0" fontId="41" fillId="0" borderId="0" xfId="0" applyFont="1" applyBorder="1" applyAlignment="1">
      <alignment horizontal="center" vertical="center"/>
    </xf>
    <xf numFmtId="0" fontId="48" fillId="0" borderId="0" xfId="0" applyFont="1" applyAlignment="1">
      <alignment horizontal="center"/>
    </xf>
    <xf numFmtId="0" fontId="28" fillId="0" borderId="0" xfId="0" applyFont="1" applyAlignment="1">
      <alignment horizontal="center" wrapText="1"/>
    </xf>
    <xf numFmtId="0" fontId="32" fillId="0" borderId="16" xfId="0" applyFont="1" applyFill="1" applyBorder="1" applyAlignment="1">
      <alignment horizontal="center"/>
    </xf>
    <xf numFmtId="2" fontId="32" fillId="0" borderId="19" xfId="0" applyNumberFormat="1" applyFont="1" applyBorder="1" applyAlignment="1">
      <alignment horizontal="center"/>
    </xf>
    <xf numFmtId="1" fontId="32" fillId="0" borderId="55" xfId="0" applyNumberFormat="1" applyFont="1" applyBorder="1"/>
    <xf numFmtId="3" fontId="32" fillId="0" borderId="63" xfId="0" applyNumberFormat="1" applyFont="1" applyBorder="1"/>
    <xf numFmtId="0" fontId="30" fillId="0" borderId="66" xfId="0" applyFont="1" applyBorder="1"/>
    <xf numFmtId="0" fontId="28" fillId="0" borderId="0" xfId="185" applyNumberFormat="1" applyFont="1" applyFill="1" applyBorder="1" applyAlignment="1">
      <alignment horizontal="center" vertical="center"/>
    </xf>
    <xf numFmtId="1" fontId="28" fillId="0" borderId="0" xfId="185" applyNumberFormat="1" applyFont="1" applyFill="1" applyBorder="1" applyAlignment="1">
      <alignment horizontal="center" vertical="center"/>
    </xf>
    <xf numFmtId="4" fontId="28" fillId="0" borderId="0" xfId="185" applyNumberFormat="1" applyFont="1" applyFill="1" applyBorder="1" applyAlignment="1">
      <alignment horizontal="center" vertical="center"/>
    </xf>
    <xf numFmtId="0" fontId="28" fillId="0" borderId="0" xfId="187" applyFont="1" applyFill="1" applyBorder="1" applyAlignment="1">
      <alignment horizontal="center" vertical="center"/>
    </xf>
    <xf numFmtId="2" fontId="32" fillId="3" borderId="19" xfId="0" applyNumberFormat="1" applyFont="1" applyFill="1" applyBorder="1" applyAlignment="1">
      <alignment horizontal="center"/>
    </xf>
    <xf numFmtId="1" fontId="32" fillId="3" borderId="55" xfId="0" applyNumberFormat="1" applyFont="1" applyFill="1" applyBorder="1"/>
    <xf numFmtId="4" fontId="32" fillId="3" borderId="63" xfId="0" applyNumberFormat="1" applyFont="1" applyFill="1" applyBorder="1"/>
    <xf numFmtId="0" fontId="32" fillId="0" borderId="0" xfId="0" applyFont="1" applyFill="1" applyBorder="1" applyAlignment="1">
      <alignment horizontal="center"/>
    </xf>
    <xf numFmtId="2" fontId="32" fillId="0" borderId="0" xfId="9" applyNumberFormat="1" applyFont="1" applyBorder="1" applyAlignment="1">
      <alignment horizontal="center"/>
    </xf>
    <xf numFmtId="1" fontId="32" fillId="0" borderId="0" xfId="0" applyNumberFormat="1" applyFont="1" applyBorder="1"/>
    <xf numFmtId="4" fontId="32" fillId="0" borderId="0" xfId="0" applyNumberFormat="1" applyFont="1" applyBorder="1"/>
    <xf numFmtId="0" fontId="30" fillId="0" borderId="0" xfId="0" applyFont="1" applyBorder="1"/>
    <xf numFmtId="0" fontId="28" fillId="6" borderId="45" xfId="0" applyFont="1" applyFill="1" applyBorder="1" applyAlignment="1">
      <alignment horizontal="center" vertical="center" wrapText="1"/>
    </xf>
    <xf numFmtId="0" fontId="28" fillId="6" borderId="8" xfId="0" applyFont="1" applyFill="1" applyBorder="1" applyAlignment="1">
      <alignment horizontal="center" vertical="center" wrapText="1"/>
    </xf>
    <xf numFmtId="0" fontId="32" fillId="0" borderId="44" xfId="0" applyFont="1" applyBorder="1" applyAlignment="1">
      <alignment horizontal="center" vertical="center"/>
    </xf>
    <xf numFmtId="0" fontId="28" fillId="0" borderId="44" xfId="0" applyFont="1" applyFill="1" applyBorder="1" applyAlignment="1">
      <alignment horizontal="center"/>
    </xf>
    <xf numFmtId="0" fontId="41" fillId="0" borderId="44" xfId="0" applyFont="1" applyFill="1" applyBorder="1" applyAlignment="1">
      <alignment horizontal="center"/>
    </xf>
    <xf numFmtId="0" fontId="32" fillId="0" borderId="3" xfId="0" applyFont="1" applyBorder="1" applyAlignment="1">
      <alignment horizontal="center" vertical="center"/>
    </xf>
    <xf numFmtId="0" fontId="41" fillId="0" borderId="44" xfId="0" applyFont="1" applyBorder="1" applyAlignment="1">
      <alignment horizontal="center"/>
    </xf>
    <xf numFmtId="0" fontId="27" fillId="0" borderId="44" xfId="0" applyFont="1" applyBorder="1" applyAlignment="1">
      <alignment horizontal="center"/>
    </xf>
    <xf numFmtId="4" fontId="28" fillId="0" borderId="44" xfId="0" applyNumberFormat="1" applyFont="1" applyBorder="1" applyAlignment="1">
      <alignment horizontal="center" vertical="center"/>
    </xf>
    <xf numFmtId="4" fontId="28" fillId="0" borderId="0" xfId="0" applyNumberFormat="1" applyFont="1" applyBorder="1" applyAlignment="1">
      <alignment horizontal="right"/>
    </xf>
    <xf numFmtId="0" fontId="27" fillId="0" borderId="0" xfId="0" applyFont="1" applyBorder="1" applyAlignment="1">
      <alignment horizontal="center"/>
    </xf>
    <xf numFmtId="49" fontId="28" fillId="0" borderId="0" xfId="0" applyNumberFormat="1" applyFont="1" applyAlignment="1">
      <alignment horizontal="left"/>
    </xf>
    <xf numFmtId="0" fontId="28" fillId="0" borderId="0" xfId="0" applyFont="1" applyAlignment="1">
      <alignment horizontal="left" wrapText="1"/>
    </xf>
    <xf numFmtId="37" fontId="33" fillId="0" borderId="0" xfId="0" applyNumberFormat="1" applyFont="1" applyAlignment="1" applyProtection="1">
      <alignment horizontal="center" vertical="center"/>
      <protection locked="0" hidden="1"/>
    </xf>
    <xf numFmtId="0" fontId="28" fillId="0" borderId="0" xfId="0" applyFont="1" applyAlignment="1">
      <alignment horizontal="left" vertical="top"/>
    </xf>
    <xf numFmtId="0" fontId="28" fillId="0" borderId="0" xfId="0" applyFont="1" applyAlignment="1">
      <alignment horizontal="left"/>
    </xf>
    <xf numFmtId="3" fontId="28" fillId="0" borderId="0" xfId="0" applyNumberFormat="1" applyFont="1" applyAlignment="1">
      <alignment horizontal="center"/>
    </xf>
    <xf numFmtId="0" fontId="28" fillId="0" borderId="0" xfId="0" applyFont="1" applyFill="1" applyAlignment="1">
      <alignment vertical="center" wrapText="1"/>
    </xf>
    <xf numFmtId="0" fontId="3" fillId="0" borderId="0" xfId="0" applyFont="1" applyBorder="1" applyAlignment="1">
      <alignment horizontal="center"/>
    </xf>
    <xf numFmtId="166" fontId="50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28" fillId="0" borderId="0" xfId="0" applyFont="1" applyAlignment="1">
      <alignment horizontal="left"/>
    </xf>
    <xf numFmtId="0" fontId="28" fillId="0" borderId="0" xfId="0" applyFont="1" applyAlignment="1">
      <alignment horizontal="center"/>
    </xf>
    <xf numFmtId="0" fontId="30" fillId="0" borderId="15" xfId="0" applyFont="1" applyBorder="1" applyAlignment="1">
      <alignment horizontal="center" vertical="center"/>
    </xf>
    <xf numFmtId="0" fontId="28" fillId="0" borderId="0" xfId="0" applyFont="1" applyAlignment="1">
      <alignment horizontal="left"/>
    </xf>
    <xf numFmtId="0" fontId="30" fillId="0" borderId="22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30" fillId="0" borderId="15" xfId="0" applyFont="1" applyBorder="1" applyAlignment="1">
      <alignment horizontal="center" vertical="center" wrapText="1"/>
    </xf>
    <xf numFmtId="0" fontId="28" fillId="0" borderId="44" xfId="0" applyFont="1" applyBorder="1" applyAlignment="1">
      <alignment horizontal="left" vertical="top" wrapText="1"/>
    </xf>
    <xf numFmtId="0" fontId="28" fillId="0" borderId="44" xfId="0" applyFont="1" applyBorder="1" applyAlignment="1">
      <alignment horizontal="center" vertical="center" wrapText="1"/>
    </xf>
    <xf numFmtId="0" fontId="49" fillId="0" borderId="0" xfId="0" applyFont="1" applyAlignment="1" applyProtection="1">
      <alignment horizontal="center" vertical="center"/>
      <protection locked="0"/>
    </xf>
    <xf numFmtId="0" fontId="35" fillId="0" borderId="44" xfId="0" applyNumberFormat="1" applyFont="1" applyFill="1" applyBorder="1" applyAlignment="1" applyProtection="1">
      <alignment horizontal="center"/>
      <protection locked="0"/>
    </xf>
    <xf numFmtId="0" fontId="32" fillId="12" borderId="39" xfId="0" applyNumberFormat="1" applyFont="1" applyFill="1" applyBorder="1" applyAlignment="1" applyProtection="1">
      <alignment horizontal="center"/>
    </xf>
    <xf numFmtId="0" fontId="32" fillId="12" borderId="53" xfId="0" applyNumberFormat="1" applyFont="1" applyFill="1" applyBorder="1" applyAlignment="1" applyProtection="1">
      <alignment horizontal="center"/>
    </xf>
    <xf numFmtId="0" fontId="34" fillId="0" borderId="15" xfId="92" applyFont="1" applyBorder="1" applyAlignment="1">
      <alignment horizontal="center" vertical="center"/>
    </xf>
    <xf numFmtId="0" fontId="34" fillId="0" borderId="16" xfId="92" applyFont="1" applyBorder="1" applyAlignment="1">
      <alignment horizontal="center" vertical="center"/>
    </xf>
    <xf numFmtId="49" fontId="28" fillId="0" borderId="33" xfId="92" applyNumberFormat="1" applyFont="1" applyFill="1" applyBorder="1" applyAlignment="1">
      <alignment horizontal="center" vertical="center" wrapText="1"/>
    </xf>
    <xf numFmtId="49" fontId="28" fillId="0" borderId="20" xfId="92" applyNumberFormat="1" applyFont="1" applyFill="1" applyBorder="1" applyAlignment="1">
      <alignment horizontal="center" vertical="center" wrapText="1"/>
    </xf>
    <xf numFmtId="49" fontId="28" fillId="0" borderId="34" xfId="92" applyNumberFormat="1" applyFont="1" applyFill="1" applyBorder="1" applyAlignment="1">
      <alignment horizontal="center" vertical="center" wrapText="1"/>
    </xf>
    <xf numFmtId="49" fontId="28" fillId="0" borderId="32" xfId="92" applyNumberFormat="1" applyFont="1" applyFill="1" applyBorder="1" applyAlignment="1">
      <alignment horizontal="center" vertical="center" wrapText="1"/>
    </xf>
    <xf numFmtId="49" fontId="28" fillId="0" borderId="19" xfId="92" applyNumberFormat="1" applyFont="1" applyFill="1" applyBorder="1" applyAlignment="1">
      <alignment horizontal="center" vertical="center" wrapText="1"/>
    </xf>
    <xf numFmtId="49" fontId="28" fillId="0" borderId="25" xfId="92" applyNumberFormat="1" applyFont="1" applyFill="1" applyBorder="1" applyAlignment="1">
      <alignment horizontal="center" vertical="center" wrapText="1"/>
    </xf>
    <xf numFmtId="0" fontId="34" fillId="0" borderId="15" xfId="92" applyFont="1" applyBorder="1" applyAlignment="1">
      <alignment horizontal="center" vertical="center" wrapText="1"/>
    </xf>
    <xf numFmtId="0" fontId="34" fillId="0" borderId="16" xfId="92" applyFont="1" applyBorder="1" applyAlignment="1">
      <alignment horizontal="center" vertical="center" wrapText="1"/>
    </xf>
    <xf numFmtId="2" fontId="28" fillId="0" borderId="33" xfId="92" applyNumberFormat="1" applyFont="1" applyFill="1" applyBorder="1" applyAlignment="1" applyProtection="1">
      <alignment horizontal="left" vertical="center" wrapText="1"/>
      <protection locked="0"/>
    </xf>
    <xf numFmtId="2" fontId="28" fillId="0" borderId="20" xfId="92" applyNumberFormat="1" applyFont="1" applyFill="1" applyBorder="1" applyAlignment="1" applyProtection="1">
      <alignment horizontal="left" vertical="center" wrapText="1"/>
      <protection locked="0"/>
    </xf>
    <xf numFmtId="2" fontId="28" fillId="0" borderId="34" xfId="92" applyNumberFormat="1" applyFont="1" applyFill="1" applyBorder="1" applyAlignment="1" applyProtection="1">
      <alignment horizontal="left" vertical="center" wrapText="1"/>
      <protection locked="0"/>
    </xf>
    <xf numFmtId="2" fontId="28" fillId="0" borderId="32" xfId="92" applyNumberFormat="1" applyFont="1" applyFill="1" applyBorder="1" applyAlignment="1" applyProtection="1">
      <alignment horizontal="left" vertical="center" wrapText="1"/>
      <protection locked="0"/>
    </xf>
    <xf numFmtId="2" fontId="28" fillId="0" borderId="19" xfId="92" applyNumberFormat="1" applyFont="1" applyFill="1" applyBorder="1" applyAlignment="1" applyProtection="1">
      <alignment horizontal="left" vertical="center" wrapText="1"/>
      <protection locked="0"/>
    </xf>
    <xf numFmtId="2" fontId="28" fillId="0" borderId="25" xfId="92" applyNumberFormat="1" applyFont="1" applyFill="1" applyBorder="1" applyAlignment="1" applyProtection="1">
      <alignment horizontal="left" vertical="center" wrapText="1"/>
      <protection locked="0"/>
    </xf>
    <xf numFmtId="49" fontId="28" fillId="3" borderId="33" xfId="92" applyNumberFormat="1" applyFont="1" applyFill="1" applyBorder="1" applyAlignment="1">
      <alignment horizontal="center" vertical="center" wrapText="1"/>
    </xf>
    <xf numFmtId="49" fontId="28" fillId="3" borderId="20" xfId="92" applyNumberFormat="1" applyFont="1" applyFill="1" applyBorder="1" applyAlignment="1">
      <alignment horizontal="center" vertical="center" wrapText="1"/>
    </xf>
    <xf numFmtId="49" fontId="28" fillId="3" borderId="34" xfId="92" applyNumberFormat="1" applyFont="1" applyFill="1" applyBorder="1" applyAlignment="1">
      <alignment horizontal="center" vertical="center" wrapText="1"/>
    </xf>
    <xf numFmtId="49" fontId="28" fillId="3" borderId="32" xfId="92" applyNumberFormat="1" applyFont="1" applyFill="1" applyBorder="1" applyAlignment="1">
      <alignment horizontal="center" vertical="center" wrapText="1"/>
    </xf>
    <xf numFmtId="49" fontId="28" fillId="3" borderId="19" xfId="92" applyNumberFormat="1" applyFont="1" applyFill="1" applyBorder="1" applyAlignment="1">
      <alignment horizontal="center" vertical="center" wrapText="1"/>
    </xf>
    <xf numFmtId="49" fontId="28" fillId="3" borderId="25" xfId="92" applyNumberFormat="1" applyFont="1" applyFill="1" applyBorder="1" applyAlignment="1">
      <alignment horizontal="center" vertical="center" wrapText="1"/>
    </xf>
    <xf numFmtId="49" fontId="28" fillId="3" borderId="21" xfId="92" applyNumberFormat="1" applyFont="1" applyFill="1" applyBorder="1" applyAlignment="1">
      <alignment horizontal="left" vertical="top" wrapText="1"/>
    </xf>
    <xf numFmtId="49" fontId="28" fillId="3" borderId="22" xfId="92" applyNumberFormat="1" applyFont="1" applyFill="1" applyBorder="1" applyAlignment="1">
      <alignment horizontal="left" vertical="top" wrapText="1"/>
    </xf>
    <xf numFmtId="49" fontId="28" fillId="3" borderId="23" xfId="92" applyNumberFormat="1" applyFont="1" applyFill="1" applyBorder="1" applyAlignment="1">
      <alignment horizontal="left" vertical="top" wrapText="1"/>
    </xf>
    <xf numFmtId="2" fontId="28" fillId="0" borderId="33" xfId="92" applyNumberFormat="1" applyFont="1" applyFill="1" applyBorder="1" applyAlignment="1" applyProtection="1">
      <alignment horizontal="center" vertical="center" wrapText="1"/>
      <protection locked="0"/>
    </xf>
    <xf numFmtId="2" fontId="28" fillId="0" borderId="20" xfId="92" applyNumberFormat="1" applyFont="1" applyFill="1" applyBorder="1" applyAlignment="1" applyProtection="1">
      <alignment horizontal="center" vertical="center" wrapText="1"/>
      <protection locked="0"/>
    </xf>
    <xf numFmtId="2" fontId="28" fillId="0" borderId="34" xfId="92" applyNumberFormat="1" applyFont="1" applyFill="1" applyBorder="1" applyAlignment="1" applyProtection="1">
      <alignment horizontal="center" vertical="center" wrapText="1"/>
      <protection locked="0"/>
    </xf>
    <xf numFmtId="2" fontId="28" fillId="0" borderId="32" xfId="92" applyNumberFormat="1" applyFont="1" applyFill="1" applyBorder="1" applyAlignment="1" applyProtection="1">
      <alignment horizontal="center" vertical="center" wrapText="1"/>
      <protection locked="0"/>
    </xf>
    <xf numFmtId="2" fontId="28" fillId="0" borderId="19" xfId="92" applyNumberFormat="1" applyFont="1" applyFill="1" applyBorder="1" applyAlignment="1" applyProtection="1">
      <alignment horizontal="center" vertical="center" wrapText="1"/>
      <protection locked="0"/>
    </xf>
    <xf numFmtId="2" fontId="28" fillId="0" borderId="25" xfId="92" applyNumberFormat="1" applyFont="1" applyFill="1" applyBorder="1" applyAlignment="1" applyProtection="1">
      <alignment horizontal="center" vertical="center" wrapText="1"/>
      <protection locked="0"/>
    </xf>
    <xf numFmtId="0" fontId="34" fillId="0" borderId="33" xfId="92" applyFont="1" applyBorder="1" applyAlignment="1">
      <alignment horizontal="center" vertical="center" wrapText="1"/>
    </xf>
    <xf numFmtId="0" fontId="34" fillId="0" borderId="32" xfId="92" applyFont="1" applyBorder="1" applyAlignment="1">
      <alignment horizontal="center" vertical="center" wrapText="1"/>
    </xf>
    <xf numFmtId="0" fontId="31" fillId="0" borderId="45" xfId="0" applyFont="1" applyBorder="1" applyAlignment="1">
      <alignment horizontal="center" vertical="center" wrapText="1"/>
    </xf>
    <xf numFmtId="0" fontId="31" fillId="0" borderId="7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0" fontId="31" fillId="0" borderId="44" xfId="0" applyFont="1" applyBorder="1" applyAlignment="1">
      <alignment horizontal="center" vertical="center"/>
    </xf>
    <xf numFmtId="166" fontId="32" fillId="0" borderId="0" xfId="0" applyNumberFormat="1" applyFont="1" applyAlignment="1">
      <alignment horizontal="left" vertical="top" wrapText="1"/>
    </xf>
    <xf numFmtId="0" fontId="33" fillId="0" borderId="0" xfId="0" applyFont="1" applyAlignment="1">
      <alignment horizontal="center" vertical="center"/>
    </xf>
    <xf numFmtId="0" fontId="28" fillId="0" borderId="0" xfId="0" applyFont="1" applyAlignment="1">
      <alignment horizontal="justify" vertical="top" wrapText="1"/>
    </xf>
    <xf numFmtId="2" fontId="16" fillId="0" borderId="5" xfId="0" applyNumberFormat="1" applyFont="1" applyBorder="1" applyAlignment="1">
      <alignment horizontal="left" vertical="top" wrapText="1"/>
    </xf>
    <xf numFmtId="2" fontId="16" fillId="0" borderId="5" xfId="0" applyNumberFormat="1" applyFont="1" applyFill="1" applyBorder="1" applyAlignment="1">
      <alignment horizontal="left" vertical="top" wrapText="1"/>
    </xf>
    <xf numFmtId="2" fontId="16" fillId="0" borderId="37" xfId="0" applyNumberFormat="1" applyFont="1" applyFill="1" applyBorder="1" applyAlignment="1">
      <alignment horizontal="left" vertical="top" wrapText="1"/>
    </xf>
    <xf numFmtId="2" fontId="16" fillId="0" borderId="10" xfId="0" applyNumberFormat="1" applyFont="1" applyFill="1" applyBorder="1" applyAlignment="1">
      <alignment horizontal="left" vertical="top" wrapText="1"/>
    </xf>
    <xf numFmtId="2" fontId="16" fillId="0" borderId="6" xfId="0" applyNumberFormat="1" applyFont="1" applyFill="1" applyBorder="1" applyAlignment="1">
      <alignment horizontal="left" vertical="top" wrapText="1"/>
    </xf>
    <xf numFmtId="0" fontId="24" fillId="14" borderId="44" xfId="0" applyFont="1" applyFill="1" applyBorder="1" applyAlignment="1">
      <alignment horizontal="center" wrapText="1"/>
    </xf>
    <xf numFmtId="2" fontId="16" fillId="17" borderId="5" xfId="0" applyNumberFormat="1" applyFont="1" applyFill="1" applyBorder="1" applyAlignment="1">
      <alignment horizontal="left" vertical="top" wrapText="1"/>
    </xf>
    <xf numFmtId="2" fontId="22" fillId="0" borderId="5" xfId="0" applyNumberFormat="1" applyFont="1" applyFill="1" applyBorder="1" applyAlignment="1">
      <alignment horizontal="center" vertical="top" wrapText="1"/>
    </xf>
    <xf numFmtId="2" fontId="22" fillId="0" borderId="37" xfId="0" applyNumberFormat="1" applyFont="1" applyFill="1" applyBorder="1" applyAlignment="1">
      <alignment horizontal="center" vertical="top" wrapText="1"/>
    </xf>
    <xf numFmtId="2" fontId="22" fillId="0" borderId="10" xfId="0" applyNumberFormat="1" applyFont="1" applyFill="1" applyBorder="1" applyAlignment="1">
      <alignment horizontal="center" vertical="top" wrapText="1"/>
    </xf>
    <xf numFmtId="2" fontId="22" fillId="0" borderId="6" xfId="0" applyNumberFormat="1" applyFont="1" applyFill="1" applyBorder="1" applyAlignment="1">
      <alignment horizontal="center" vertical="top" wrapText="1"/>
    </xf>
    <xf numFmtId="0" fontId="5" fillId="0" borderId="4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25" fillId="0" borderId="0" xfId="0" applyFont="1" applyAlignment="1">
      <alignment horizontal="center" wrapText="1"/>
    </xf>
    <xf numFmtId="0" fontId="21" fillId="0" borderId="0" xfId="0" applyFont="1" applyBorder="1" applyAlignment="1">
      <alignment horizontal="center"/>
    </xf>
    <xf numFmtId="0" fontId="27" fillId="14" borderId="44" xfId="0" applyFont="1" applyFill="1" applyBorder="1" applyAlignment="1">
      <alignment horizontal="center" wrapText="1"/>
    </xf>
    <xf numFmtId="0" fontId="27" fillId="14" borderId="46" xfId="0" applyFont="1" applyFill="1" applyBorder="1" applyAlignment="1">
      <alignment horizontal="center"/>
    </xf>
    <xf numFmtId="0" fontId="27" fillId="14" borderId="47" xfId="0" applyFont="1" applyFill="1" applyBorder="1" applyAlignment="1">
      <alignment horizontal="center"/>
    </xf>
    <xf numFmtId="0" fontId="27" fillId="14" borderId="48" xfId="0" applyFont="1" applyFill="1" applyBorder="1" applyAlignment="1">
      <alignment horizontal="center"/>
    </xf>
    <xf numFmtId="0" fontId="28" fillId="0" borderId="0" xfId="0" applyFont="1" applyAlignment="1">
      <alignment horizontal="left" vertical="top" wrapText="1"/>
    </xf>
    <xf numFmtId="0" fontId="28" fillId="0" borderId="13" xfId="0" applyFont="1" applyBorder="1" applyAlignment="1">
      <alignment horizontal="left" vertical="top" wrapText="1"/>
    </xf>
    <xf numFmtId="0" fontId="29" fillId="0" borderId="0" xfId="0" applyFont="1" applyFill="1" applyAlignment="1">
      <alignment horizontal="left" wrapText="1"/>
    </xf>
    <xf numFmtId="0" fontId="28" fillId="0" borderId="0" xfId="0" applyFont="1" applyFill="1" applyBorder="1" applyAlignment="1">
      <alignment horizontal="center"/>
    </xf>
    <xf numFmtId="0" fontId="28" fillId="0" borderId="0" xfId="0" applyFont="1" applyAlignment="1">
      <alignment horizontal="center" wrapText="1"/>
    </xf>
    <xf numFmtId="0" fontId="27" fillId="14" borderId="44" xfId="0" applyFont="1" applyFill="1" applyBorder="1" applyAlignment="1">
      <alignment horizontal="center"/>
    </xf>
    <xf numFmtId="0" fontId="28" fillId="0" borderId="0" xfId="0" applyFont="1" applyAlignment="1">
      <alignment horizontal="left" vertical="top"/>
    </xf>
    <xf numFmtId="0" fontId="28" fillId="0" borderId="8" xfId="0" applyFont="1" applyBorder="1" applyAlignment="1">
      <alignment horizontal="center" vertical="top"/>
    </xf>
    <xf numFmtId="0" fontId="28" fillId="0" borderId="9" xfId="0" applyFont="1" applyBorder="1" applyAlignment="1">
      <alignment horizontal="center" vertical="top"/>
    </xf>
    <xf numFmtId="0" fontId="27" fillId="14" borderId="43" xfId="0" applyFont="1" applyFill="1" applyBorder="1" applyAlignment="1">
      <alignment horizontal="center"/>
    </xf>
    <xf numFmtId="0" fontId="28" fillId="0" borderId="0" xfId="0" applyFont="1" applyAlignment="1">
      <alignment horizontal="center" vertical="top" wrapText="1"/>
    </xf>
    <xf numFmtId="0" fontId="28" fillId="0" borderId="13" xfId="0" applyFont="1" applyBorder="1" applyAlignment="1">
      <alignment horizontal="center" vertical="top" wrapText="1"/>
    </xf>
    <xf numFmtId="0" fontId="43" fillId="0" borderId="8" xfId="0" applyFont="1" applyBorder="1" applyAlignment="1">
      <alignment horizontal="center" vertical="top" wrapText="1"/>
    </xf>
    <xf numFmtId="0" fontId="43" fillId="0" borderId="17" xfId="0" applyFont="1" applyBorder="1" applyAlignment="1">
      <alignment horizontal="center" vertical="top" wrapText="1"/>
    </xf>
    <xf numFmtId="0" fontId="43" fillId="0" borderId="2" xfId="0" applyFont="1" applyBorder="1" applyAlignment="1">
      <alignment horizontal="center" vertical="top" wrapText="1"/>
    </xf>
    <xf numFmtId="0" fontId="44" fillId="0" borderId="18" xfId="0" applyFont="1" applyBorder="1" applyAlignment="1">
      <alignment horizontal="center" vertical="top" wrapText="1"/>
    </xf>
    <xf numFmtId="0" fontId="44" fillId="0" borderId="14" xfId="0" applyFont="1" applyBorder="1" applyAlignment="1">
      <alignment horizontal="center" vertical="top" wrapText="1"/>
    </xf>
    <xf numFmtId="0" fontId="44" fillId="0" borderId="4" xfId="0" applyFont="1" applyBorder="1" applyAlignment="1">
      <alignment horizontal="center" vertical="top" wrapText="1"/>
    </xf>
    <xf numFmtId="0" fontId="28" fillId="0" borderId="0" xfId="0" applyFont="1" applyFill="1" applyAlignment="1">
      <alignment horizontal="left" vertical="top" wrapText="1"/>
    </xf>
    <xf numFmtId="0" fontId="27" fillId="14" borderId="9" xfId="0" applyFont="1" applyFill="1" applyBorder="1" applyAlignment="1">
      <alignment horizontal="center"/>
    </xf>
    <xf numFmtId="0" fontId="27" fillId="14" borderId="0" xfId="0" applyFont="1" applyFill="1" applyBorder="1" applyAlignment="1">
      <alignment horizontal="center"/>
    </xf>
    <xf numFmtId="0" fontId="28" fillId="0" borderId="49" xfId="0" applyFont="1" applyBorder="1" applyAlignment="1">
      <alignment horizontal="center" vertical="center"/>
    </xf>
    <xf numFmtId="0" fontId="28" fillId="0" borderId="50" xfId="0" applyFont="1" applyBorder="1" applyAlignment="1">
      <alignment horizontal="center" vertical="center"/>
    </xf>
    <xf numFmtId="0" fontId="28" fillId="0" borderId="52" xfId="0" applyFont="1" applyBorder="1" applyAlignment="1">
      <alignment horizontal="center" vertical="center"/>
    </xf>
    <xf numFmtId="0" fontId="31" fillId="5" borderId="67" xfId="0" applyFont="1" applyFill="1" applyBorder="1" applyAlignment="1">
      <alignment horizontal="center" vertical="center"/>
    </xf>
    <xf numFmtId="0" fontId="31" fillId="5" borderId="69" xfId="0" applyFont="1" applyFill="1" applyBorder="1" applyAlignment="1">
      <alignment horizontal="center" vertical="center"/>
    </xf>
    <xf numFmtId="0" fontId="31" fillId="5" borderId="68" xfId="0" applyFont="1" applyFill="1" applyBorder="1" applyAlignment="1">
      <alignment horizontal="center" vertical="center"/>
    </xf>
    <xf numFmtId="0" fontId="31" fillId="5" borderId="67" xfId="0" applyFont="1" applyFill="1" applyBorder="1" applyAlignment="1">
      <alignment horizontal="center" vertical="center" wrapText="1" shrinkToFit="1"/>
    </xf>
    <xf numFmtId="0" fontId="31" fillId="5" borderId="69" xfId="0" applyFont="1" applyFill="1" applyBorder="1" applyAlignment="1">
      <alignment horizontal="center" vertical="center" wrapText="1" shrinkToFit="1"/>
    </xf>
    <xf numFmtId="0" fontId="31" fillId="5" borderId="68" xfId="0" applyFont="1" applyFill="1" applyBorder="1" applyAlignment="1">
      <alignment horizontal="center" vertical="center" wrapText="1" shrinkToFit="1"/>
    </xf>
    <xf numFmtId="0" fontId="30" fillId="5" borderId="15" xfId="0" applyFont="1" applyFill="1" applyBorder="1" applyAlignment="1">
      <alignment horizontal="center" vertical="center" wrapText="1"/>
    </xf>
    <xf numFmtId="0" fontId="30" fillId="5" borderId="24" xfId="0" applyFont="1" applyFill="1" applyBorder="1" applyAlignment="1">
      <alignment horizontal="center" vertical="center" wrapText="1"/>
    </xf>
    <xf numFmtId="0" fontId="30" fillId="5" borderId="16" xfId="0" applyFont="1" applyFill="1" applyBorder="1" applyAlignment="1">
      <alignment horizontal="center" vertical="center" wrapText="1"/>
    </xf>
    <xf numFmtId="0" fontId="27" fillId="15" borderId="44" xfId="0" applyFont="1" applyFill="1" applyBorder="1" applyAlignment="1">
      <alignment horizontal="center" vertical="center" wrapText="1"/>
    </xf>
    <xf numFmtId="0" fontId="31" fillId="5" borderId="64" xfId="0" applyFont="1" applyFill="1" applyBorder="1" applyAlignment="1">
      <alignment horizontal="center" vertical="center" wrapText="1"/>
    </xf>
    <xf numFmtId="0" fontId="31" fillId="5" borderId="62" xfId="0" applyFont="1" applyFill="1" applyBorder="1" applyAlignment="1">
      <alignment horizontal="center" vertical="center" wrapText="1"/>
    </xf>
    <xf numFmtId="0" fontId="31" fillId="5" borderId="65" xfId="0" applyFont="1" applyFill="1" applyBorder="1" applyAlignment="1">
      <alignment horizontal="center" vertical="center" wrapText="1"/>
    </xf>
    <xf numFmtId="0" fontId="28" fillId="5" borderId="45" xfId="0" applyFont="1" applyFill="1" applyBorder="1" applyAlignment="1">
      <alignment horizontal="center" vertical="center" wrapText="1"/>
    </xf>
    <xf numFmtId="0" fontId="28" fillId="5" borderId="3" xfId="0" applyFont="1" applyFill="1" applyBorder="1" applyAlignment="1">
      <alignment horizontal="center" vertical="center" wrapText="1"/>
    </xf>
    <xf numFmtId="0" fontId="28" fillId="5" borderId="2" xfId="0" applyFont="1" applyFill="1" applyBorder="1" applyAlignment="1">
      <alignment horizontal="center" vertical="center" wrapText="1"/>
    </xf>
    <xf numFmtId="0" fontId="28" fillId="5" borderId="4" xfId="0" applyFont="1" applyFill="1" applyBorder="1" applyAlignment="1">
      <alignment horizontal="center" vertical="center" wrapText="1"/>
    </xf>
    <xf numFmtId="0" fontId="31" fillId="5" borderId="21" xfId="0" applyFont="1" applyFill="1" applyBorder="1" applyAlignment="1">
      <alignment horizontal="center" vertical="center" wrapText="1"/>
    </xf>
    <xf numFmtId="0" fontId="31" fillId="5" borderId="23" xfId="0" applyFont="1" applyFill="1" applyBorder="1" applyAlignment="1">
      <alignment horizontal="center" vertical="center" wrapText="1"/>
    </xf>
    <xf numFmtId="0" fontId="31" fillId="5" borderId="22" xfId="0" applyFont="1" applyFill="1" applyBorder="1" applyAlignment="1">
      <alignment horizontal="center" vertical="center" wrapText="1"/>
    </xf>
    <xf numFmtId="0" fontId="31" fillId="5" borderId="15" xfId="0" applyFont="1" applyFill="1" applyBorder="1" applyAlignment="1">
      <alignment horizontal="center" vertical="center" wrapText="1"/>
    </xf>
    <xf numFmtId="0" fontId="31" fillId="5" borderId="16" xfId="0" applyFont="1" applyFill="1" applyBorder="1" applyAlignment="1">
      <alignment horizontal="center" vertical="center" wrapText="1"/>
    </xf>
    <xf numFmtId="0" fontId="28" fillId="5" borderId="40" xfId="0" applyFont="1" applyFill="1" applyBorder="1" applyAlignment="1">
      <alignment horizontal="center" vertical="center" wrapText="1"/>
    </xf>
    <xf numFmtId="0" fontId="28" fillId="5" borderId="41" xfId="0" applyFont="1" applyFill="1" applyBorder="1" applyAlignment="1">
      <alignment horizontal="center" vertical="center" wrapText="1"/>
    </xf>
    <xf numFmtId="0" fontId="28" fillId="0" borderId="44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28" fillId="0" borderId="28" xfId="0" applyFont="1" applyBorder="1" applyAlignment="1">
      <alignment horizontal="center" vertical="center"/>
    </xf>
    <xf numFmtId="0" fontId="28" fillId="0" borderId="29" xfId="0" applyFont="1" applyBorder="1" applyAlignment="1">
      <alignment horizontal="center" vertical="center"/>
    </xf>
    <xf numFmtId="0" fontId="30" fillId="0" borderId="15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0" fontId="33" fillId="0" borderId="0" xfId="1" applyNumberFormat="1" applyFont="1" applyFill="1" applyAlignment="1">
      <alignment horizontal="center"/>
    </xf>
    <xf numFmtId="0" fontId="30" fillId="0" borderId="33" xfId="0" applyFont="1" applyBorder="1" applyAlignment="1">
      <alignment horizontal="center" vertical="center"/>
    </xf>
    <xf numFmtId="0" fontId="30" fillId="0" borderId="32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/>
    </xf>
    <xf numFmtId="0" fontId="30" fillId="0" borderId="19" xfId="0" applyFont="1" applyBorder="1" applyAlignment="1">
      <alignment horizontal="center" vertical="center"/>
    </xf>
    <xf numFmtId="0" fontId="30" fillId="0" borderId="33" xfId="9" applyFont="1" applyBorder="1" applyAlignment="1">
      <alignment horizontal="center" vertical="center"/>
    </xf>
    <xf numFmtId="0" fontId="33" fillId="0" borderId="34" xfId="9" applyFont="1" applyBorder="1" applyAlignment="1">
      <alignment horizontal="center" vertical="center"/>
    </xf>
    <xf numFmtId="0" fontId="33" fillId="0" borderId="32" xfId="9" applyFont="1" applyBorder="1" applyAlignment="1">
      <alignment horizontal="center" vertical="center"/>
    </xf>
    <xf numFmtId="0" fontId="33" fillId="0" borderId="25" xfId="9" applyFont="1" applyBorder="1" applyAlignment="1">
      <alignment horizontal="center" vertical="center"/>
    </xf>
    <xf numFmtId="0" fontId="28" fillId="3" borderId="0" xfId="0" applyFont="1" applyFill="1" applyAlignment="1">
      <alignment horizontal="center" wrapText="1"/>
    </xf>
    <xf numFmtId="0" fontId="30" fillId="0" borderId="34" xfId="0" applyFont="1" applyBorder="1" applyAlignment="1">
      <alignment horizontal="center" vertical="center" wrapText="1"/>
    </xf>
    <xf numFmtId="0" fontId="30" fillId="0" borderId="25" xfId="0" applyFont="1" applyBorder="1" applyAlignment="1">
      <alignment horizontal="center" vertical="center" wrapText="1"/>
    </xf>
    <xf numFmtId="2" fontId="32" fillId="3" borderId="21" xfId="9" applyNumberFormat="1" applyFont="1" applyFill="1" applyBorder="1" applyAlignment="1">
      <alignment horizontal="center"/>
    </xf>
    <xf numFmtId="2" fontId="32" fillId="3" borderId="23" xfId="9" applyNumberFormat="1" applyFont="1" applyFill="1" applyBorder="1" applyAlignment="1">
      <alignment horizontal="center"/>
    </xf>
    <xf numFmtId="0" fontId="30" fillId="0" borderId="34" xfId="0" applyFont="1" applyBorder="1" applyAlignment="1">
      <alignment horizontal="center" vertical="center"/>
    </xf>
    <xf numFmtId="0" fontId="30" fillId="0" borderId="25" xfId="0" applyFont="1" applyBorder="1" applyAlignment="1">
      <alignment horizontal="center" vertical="center"/>
    </xf>
    <xf numFmtId="2" fontId="32" fillId="3" borderId="21" xfId="0" applyNumberFormat="1" applyFont="1" applyFill="1" applyBorder="1" applyAlignment="1">
      <alignment horizontal="center"/>
    </xf>
    <xf numFmtId="2" fontId="32" fillId="3" borderId="23" xfId="0" applyNumberFormat="1" applyFont="1" applyFill="1" applyBorder="1" applyAlignment="1">
      <alignment horizontal="center"/>
    </xf>
    <xf numFmtId="2" fontId="32" fillId="0" borderId="21" xfId="9" applyNumberFormat="1" applyFont="1" applyBorder="1" applyAlignment="1">
      <alignment horizontal="center"/>
    </xf>
    <xf numFmtId="2" fontId="32" fillId="0" borderId="23" xfId="9" applyNumberFormat="1" applyFont="1" applyBorder="1" applyAlignment="1">
      <alignment horizontal="center"/>
    </xf>
    <xf numFmtId="0" fontId="30" fillId="0" borderId="56" xfId="0" applyFont="1" applyBorder="1" applyAlignment="1">
      <alignment horizontal="center" vertical="center"/>
    </xf>
    <xf numFmtId="0" fontId="30" fillId="0" borderId="57" xfId="0" applyFont="1" applyBorder="1" applyAlignment="1">
      <alignment horizontal="center" vertical="center"/>
    </xf>
    <xf numFmtId="0" fontId="30" fillId="0" borderId="58" xfId="0" applyFont="1" applyBorder="1" applyAlignment="1">
      <alignment horizontal="center" vertical="center"/>
    </xf>
    <xf numFmtId="0" fontId="28" fillId="0" borderId="0" xfId="0" applyFont="1" applyAlignment="1">
      <alignment horizontal="center"/>
    </xf>
    <xf numFmtId="0" fontId="41" fillId="0" borderId="30" xfId="0" applyFont="1" applyBorder="1" applyAlignment="1">
      <alignment horizontal="center" vertical="center"/>
    </xf>
    <xf numFmtId="0" fontId="28" fillId="18" borderId="33" xfId="0" applyFont="1" applyFill="1" applyBorder="1" applyAlignment="1">
      <alignment horizontal="center" wrapText="1"/>
    </xf>
    <xf numFmtId="0" fontId="28" fillId="18" borderId="20" xfId="0" applyFont="1" applyFill="1" applyBorder="1" applyAlignment="1">
      <alignment horizontal="center" wrapText="1"/>
    </xf>
    <xf numFmtId="0" fontId="28" fillId="18" borderId="34" xfId="0" applyFont="1" applyFill="1" applyBorder="1" applyAlignment="1">
      <alignment horizontal="center" wrapText="1"/>
    </xf>
    <xf numFmtId="0" fontId="28" fillId="18" borderId="30" xfId="0" applyFont="1" applyFill="1" applyBorder="1" applyAlignment="1">
      <alignment horizontal="center" wrapText="1"/>
    </xf>
    <xf numFmtId="0" fontId="28" fillId="18" borderId="0" xfId="0" applyFont="1" applyFill="1" applyBorder="1" applyAlignment="1">
      <alignment horizontal="center" wrapText="1"/>
    </xf>
    <xf numFmtId="0" fontId="28" fillId="18" borderId="31" xfId="0" applyFont="1" applyFill="1" applyBorder="1" applyAlignment="1">
      <alignment horizontal="center" wrapText="1"/>
    </xf>
    <xf numFmtId="0" fontId="28" fillId="18" borderId="32" xfId="0" applyFont="1" applyFill="1" applyBorder="1" applyAlignment="1">
      <alignment horizontal="center" wrapText="1"/>
    </xf>
    <xf numFmtId="0" fontId="28" fillId="18" borderId="19" xfId="0" applyFont="1" applyFill="1" applyBorder="1" applyAlignment="1">
      <alignment horizontal="center" wrapText="1"/>
    </xf>
    <xf numFmtId="0" fontId="28" fillId="18" borderId="25" xfId="0" applyFont="1" applyFill="1" applyBorder="1" applyAlignment="1">
      <alignment horizontal="center" wrapText="1"/>
    </xf>
    <xf numFmtId="0" fontId="30" fillId="0" borderId="33" xfId="0" applyFont="1" applyBorder="1" applyAlignment="1">
      <alignment horizontal="center" vertical="center" wrapText="1"/>
    </xf>
    <xf numFmtId="0" fontId="30" fillId="0" borderId="20" xfId="0" applyFont="1" applyBorder="1" applyAlignment="1">
      <alignment horizontal="center" vertical="center" wrapText="1"/>
    </xf>
    <xf numFmtId="0" fontId="30" fillId="0" borderId="49" xfId="0" applyFont="1" applyBorder="1" applyAlignment="1">
      <alignment horizontal="center" vertical="center" wrapText="1"/>
    </xf>
    <xf numFmtId="0" fontId="30" fillId="0" borderId="61" xfId="0" applyFont="1" applyBorder="1" applyAlignment="1">
      <alignment horizontal="center" vertical="center" wrapText="1"/>
    </xf>
    <xf numFmtId="0" fontId="32" fillId="0" borderId="60" xfId="0" applyFont="1" applyBorder="1" applyAlignment="1">
      <alignment horizontal="center"/>
    </xf>
    <xf numFmtId="0" fontId="32" fillId="0" borderId="59" xfId="0" applyFont="1" applyBorder="1" applyAlignment="1">
      <alignment horizontal="center"/>
    </xf>
    <xf numFmtId="0" fontId="30" fillId="0" borderId="21" xfId="0" applyFont="1" applyBorder="1" applyAlignment="1">
      <alignment horizontal="center" vertical="center"/>
    </xf>
    <xf numFmtId="0" fontId="30" fillId="0" borderId="22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30" fillId="0" borderId="15" xfId="0" applyFont="1" applyBorder="1" applyAlignment="1">
      <alignment horizontal="center" vertical="center" wrapText="1"/>
    </xf>
    <xf numFmtId="0" fontId="30" fillId="0" borderId="16" xfId="0" applyFont="1" applyBorder="1" applyAlignment="1">
      <alignment horizontal="center" vertical="center" wrapText="1"/>
    </xf>
    <xf numFmtId="0" fontId="30" fillId="0" borderId="60" xfId="0" applyFont="1" applyBorder="1" applyAlignment="1">
      <alignment horizontal="center" vertical="center" wrapText="1"/>
    </xf>
    <xf numFmtId="0" fontId="30" fillId="0" borderId="57" xfId="0" applyFont="1" applyBorder="1" applyAlignment="1">
      <alignment horizontal="center" vertical="center" wrapText="1"/>
    </xf>
    <xf numFmtId="0" fontId="30" fillId="0" borderId="59" xfId="0" applyFont="1" applyBorder="1" applyAlignment="1">
      <alignment horizontal="center" vertical="center" wrapText="1"/>
    </xf>
    <xf numFmtId="0" fontId="30" fillId="0" borderId="21" xfId="0" applyFont="1" applyBorder="1" applyAlignment="1">
      <alignment horizontal="center"/>
    </xf>
    <xf numFmtId="0" fontId="30" fillId="0" borderId="22" xfId="0" applyFont="1" applyBorder="1" applyAlignment="1">
      <alignment horizontal="center"/>
    </xf>
    <xf numFmtId="0" fontId="30" fillId="0" borderId="23" xfId="0" applyFont="1" applyBorder="1" applyAlignment="1">
      <alignment horizontal="center"/>
    </xf>
    <xf numFmtId="0" fontId="30" fillId="0" borderId="33" xfId="0" applyFont="1" applyBorder="1" applyAlignment="1">
      <alignment horizontal="center"/>
    </xf>
    <xf numFmtId="0" fontId="30" fillId="0" borderId="20" xfId="0" applyFont="1" applyBorder="1" applyAlignment="1">
      <alignment horizontal="center"/>
    </xf>
    <xf numFmtId="0" fontId="30" fillId="0" borderId="34" xfId="0" applyFont="1" applyBorder="1" applyAlignment="1">
      <alignment horizontal="center"/>
    </xf>
    <xf numFmtId="0" fontId="31" fillId="0" borderId="0" xfId="0" applyFont="1" applyAlignment="1">
      <alignment horizontal="center"/>
    </xf>
    <xf numFmtId="0" fontId="27" fillId="15" borderId="46" xfId="0" applyFont="1" applyFill="1" applyBorder="1" applyAlignment="1">
      <alignment horizontal="center" wrapText="1"/>
    </xf>
    <xf numFmtId="0" fontId="27" fillId="15" borderId="47" xfId="0" applyFont="1" applyFill="1" applyBorder="1" applyAlignment="1">
      <alignment horizontal="center" wrapText="1"/>
    </xf>
    <xf numFmtId="0" fontId="27" fillId="15" borderId="48" xfId="0" applyFont="1" applyFill="1" applyBorder="1" applyAlignment="1">
      <alignment horizontal="center" wrapText="1"/>
    </xf>
    <xf numFmtId="0" fontId="30" fillId="0" borderId="44" xfId="0" applyFont="1" applyBorder="1" applyAlignment="1">
      <alignment horizontal="center" vertical="center"/>
    </xf>
    <xf numFmtId="0" fontId="28" fillId="0" borderId="33" xfId="0" applyFont="1" applyBorder="1" applyAlignment="1">
      <alignment horizontal="center"/>
    </xf>
    <xf numFmtId="0" fontId="28" fillId="0" borderId="20" xfId="0" applyFont="1" applyBorder="1" applyAlignment="1">
      <alignment horizontal="center"/>
    </xf>
    <xf numFmtId="0" fontId="28" fillId="0" borderId="34" xfId="0" applyFont="1" applyBorder="1" applyAlignment="1">
      <alignment horizontal="center"/>
    </xf>
    <xf numFmtId="0" fontId="28" fillId="0" borderId="32" xfId="0" applyFont="1" applyBorder="1" applyAlignment="1">
      <alignment horizontal="center"/>
    </xf>
    <xf numFmtId="0" fontId="28" fillId="0" borderId="19" xfId="0" applyFont="1" applyBorder="1" applyAlignment="1">
      <alignment horizontal="center"/>
    </xf>
    <xf numFmtId="0" fontId="28" fillId="0" borderId="25" xfId="0" applyFont="1" applyBorder="1" applyAlignment="1">
      <alignment horizontal="center"/>
    </xf>
  </cellXfs>
  <cellStyles count="188">
    <cellStyle name="Comma 2" xfId="8"/>
    <cellStyle name="Comma 3" xfId="18"/>
    <cellStyle name="Comma 6" xfId="10"/>
    <cellStyle name="Comma_GMNA - BS" xfId="5"/>
    <cellStyle name="Currency 2" xfId="11"/>
    <cellStyle name="Normal 2" xfId="12"/>
    <cellStyle name="Normal 3" xfId="9"/>
    <cellStyle name="Normal 5" xfId="13"/>
    <cellStyle name="Normal 6" xfId="3"/>
    <cellStyle name="Normal_GMNA - BS" xfId="6"/>
    <cellStyle name="Normal_H005Aud98" xfId="4"/>
    <cellStyle name="Normal_Income &amp; Expenditure - 30-06-01" xfId="7"/>
    <cellStyle name="Percent 2" xfId="14"/>
    <cellStyle name="Обычный" xfId="0" builtinId="0"/>
    <cellStyle name="Обычный 2" xfId="17"/>
    <cellStyle name="Обычный 2 2 2" xfId="186"/>
    <cellStyle name="Обычный 2 2 3" xfId="187"/>
    <cellStyle name="Обычный 23 2" xfId="185"/>
    <cellStyle name="Обычный 6" xfId="92"/>
    <cellStyle name="Открывавшаяся гиперссылка" xfId="19" builtinId="9" hidden="1"/>
    <cellStyle name="Открывавшаяся гиперссылка" xfId="20" builtinId="9" hidden="1"/>
    <cellStyle name="Открывавшаяся гиперссылка" xfId="21" builtinId="9" hidden="1"/>
    <cellStyle name="Открывавшаяся гиперссылка" xfId="22" builtinId="9" hidden="1"/>
    <cellStyle name="Открывавшаяся гиперссылка" xfId="23" builtinId="9" hidden="1"/>
    <cellStyle name="Открывавшаяся гиперссылка" xfId="24" builtinId="9" hidden="1"/>
    <cellStyle name="Открывавшаяся гиперссылка" xfId="25" builtinId="9" hidden="1"/>
    <cellStyle name="Открывавшаяся гиперссылка" xfId="26" builtinId="9" hidden="1"/>
    <cellStyle name="Открывавшаяся гиперссылка" xfId="27" builtinId="9" hidden="1"/>
    <cellStyle name="Открывавшаяся гиперссылка" xfId="28" builtinId="9" hidden="1"/>
    <cellStyle name="Открывавшаяся гиперссылка" xfId="29" builtinId="9" hidden="1"/>
    <cellStyle name="Открывавшаяся гиперссылка" xfId="30" builtinId="9" hidden="1"/>
    <cellStyle name="Открывавшаяся гиперссылка" xfId="31" builtinId="9" hidden="1"/>
    <cellStyle name="Открывавшаяся гиперссылка" xfId="32" builtinId="9" hidden="1"/>
    <cellStyle name="Открывавшаяся гиперссылка" xfId="33" builtinId="9" hidden="1"/>
    <cellStyle name="Открывавшаяся гиперссылка" xfId="34" builtinId="9" hidden="1"/>
    <cellStyle name="Открывавшаяся гиперссылка" xfId="35" builtinId="9" hidden="1"/>
    <cellStyle name="Открывавшаяся гиперссылка" xfId="36" builtinId="9" hidden="1"/>
    <cellStyle name="Открывавшаяся гиперссылка" xfId="37" builtinId="9" hidden="1"/>
    <cellStyle name="Открывавшаяся гиперссылка" xfId="38" builtinId="9" hidden="1"/>
    <cellStyle name="Открывавшаяся гиперссылка" xfId="39" builtinId="9" hidden="1"/>
    <cellStyle name="Открывавшаяся гиперссылка" xfId="40" builtinId="9" hidden="1"/>
    <cellStyle name="Открывавшаяся гиперссылка" xfId="41" builtinId="9" hidden="1"/>
    <cellStyle name="Открывавшаяся гиперссылка" xfId="42" builtinId="9" hidden="1"/>
    <cellStyle name="Открывавшаяся гиперссылка" xfId="43" builtinId="9" hidden="1"/>
    <cellStyle name="Открывавшаяся гиперссылка" xfId="44" builtinId="9" hidden="1"/>
    <cellStyle name="Открывавшаяся гиперссылка" xfId="45" builtinId="9" hidden="1"/>
    <cellStyle name="Открывавшаяся гиперссылка" xfId="46" builtinId="9" hidden="1"/>
    <cellStyle name="Открывавшаяся гиперссылка" xfId="47" builtinId="9" hidden="1"/>
    <cellStyle name="Открывавшаяся гиперссылка" xfId="48" builtinId="9" hidden="1"/>
    <cellStyle name="Открывавшаяся гиперссылка" xfId="49" builtinId="9" hidden="1"/>
    <cellStyle name="Открывавшаяся гиперссылка" xfId="50" builtinId="9" hidden="1"/>
    <cellStyle name="Открывавшаяся гиперссылка" xfId="51" builtinId="9" hidden="1"/>
    <cellStyle name="Открывавшаяся гиперссылка" xfId="52" builtinId="9" hidden="1"/>
    <cellStyle name="Открывавшаяся гиперссылка" xfId="53" builtinId="9" hidden="1"/>
    <cellStyle name="Открывавшаяся гиперссылка" xfId="54" builtinId="9" hidden="1"/>
    <cellStyle name="Открывавшаяся гиперссылка" xfId="55" builtinId="9" hidden="1"/>
    <cellStyle name="Открывавшаяся гиперссылка" xfId="56" builtinId="9" hidden="1"/>
    <cellStyle name="Открывавшаяся гиперссылка" xfId="57" builtinId="9" hidden="1"/>
    <cellStyle name="Открывавшаяся гиперссылка" xfId="58" builtinId="9" hidden="1"/>
    <cellStyle name="Открывавшаяся гиперссылка" xfId="59" builtinId="9" hidden="1"/>
    <cellStyle name="Открывавшаяся гиперссылка" xfId="60" builtinId="9" hidden="1"/>
    <cellStyle name="Открывавшаяся гиперссылка" xfId="61" builtinId="9" hidden="1"/>
    <cellStyle name="Открывавшаяся гиперссылка" xfId="62" builtinId="9" hidden="1"/>
    <cellStyle name="Открывавшаяся гиперссылка" xfId="63" builtinId="9" hidden="1"/>
    <cellStyle name="Открывавшаяся гиперссылка" xfId="64" builtinId="9" hidden="1"/>
    <cellStyle name="Открывавшаяся гиперссылка" xfId="65" builtinId="9" hidden="1"/>
    <cellStyle name="Открывавшаяся гиперссылка" xfId="66" builtinId="9" hidden="1"/>
    <cellStyle name="Открывавшаяся гиперссылка" xfId="67" builtinId="9" hidden="1"/>
    <cellStyle name="Открывавшаяся гиперссылка" xfId="68" builtinId="9" hidden="1"/>
    <cellStyle name="Открывавшаяся гиперссылка" xfId="69" builtinId="9" hidden="1"/>
    <cellStyle name="Открывавшаяся гиперссылка" xfId="70" builtinId="9" hidden="1"/>
    <cellStyle name="Открывавшаяся гиперссылка" xfId="71" builtinId="9" hidden="1"/>
    <cellStyle name="Открывавшаяся гиперссылка" xfId="72" builtinId="9" hidden="1"/>
    <cellStyle name="Открывавшаяся гиперссылка" xfId="73" builtinId="9" hidden="1"/>
    <cellStyle name="Открывавшаяся гиперссылка" xfId="74" builtinId="9" hidden="1"/>
    <cellStyle name="Открывавшаяся гиперссылка" xfId="75" builtinId="9" hidden="1"/>
    <cellStyle name="Открывавшаяся гиперссылка" xfId="76" builtinId="9" hidden="1"/>
    <cellStyle name="Открывавшаяся гиперссылка" xfId="77" builtinId="9" hidden="1"/>
    <cellStyle name="Открывавшаяся гиперссылка" xfId="78" builtinId="9" hidden="1"/>
    <cellStyle name="Открывавшаяся гиперссылка" xfId="79" builtinId="9" hidden="1"/>
    <cellStyle name="Открывавшаяся гиперссылка" xfId="80" builtinId="9" hidden="1"/>
    <cellStyle name="Открывавшаяся гиперссылка" xfId="81" builtinId="9" hidden="1"/>
    <cellStyle name="Открывавшаяся гиперссылка" xfId="82" builtinId="9" hidden="1"/>
    <cellStyle name="Открывавшаяся гиперссылка" xfId="83" builtinId="9" hidden="1"/>
    <cellStyle name="Открывавшаяся гиперссылка" xfId="84" builtinId="9" hidden="1"/>
    <cellStyle name="Открывавшаяся гиперссылка" xfId="85" builtinId="9" hidden="1"/>
    <cellStyle name="Открывавшаяся гиперссылка" xfId="86" builtinId="9" hidden="1"/>
    <cellStyle name="Открывавшаяся гиперссылка" xfId="87" builtinId="9" hidden="1"/>
    <cellStyle name="Открывавшаяся гиперссылка" xfId="88" builtinId="9" hidden="1"/>
    <cellStyle name="Открывавшаяся гиперссылка" xfId="89" builtinId="9" hidden="1"/>
    <cellStyle name="Открывавшаяся гиперссылка" xfId="90" builtinId="9" hidden="1"/>
    <cellStyle name="Открывавшаяся гиперссылка" xfId="91" builtinId="9" hidden="1"/>
    <cellStyle name="Открывавшаяся гиперссылка" xfId="94" builtinId="9" hidden="1"/>
    <cellStyle name="Открывавшаяся гиперссылка" xfId="95" builtinId="9" hidden="1"/>
    <cellStyle name="Открывавшаяся гиперссылка" xfId="96" builtinId="9" hidden="1"/>
    <cellStyle name="Открывавшаяся гиперссылка" xfId="97" builtinId="9" hidden="1"/>
    <cellStyle name="Открывавшаяся гиперссылка" xfId="98" builtinId="9" hidden="1"/>
    <cellStyle name="Открывавшаяся гиперссылка" xfId="99" builtinId="9" hidden="1"/>
    <cellStyle name="Открывавшаяся гиперссылка" xfId="100" builtinId="9" hidden="1"/>
    <cellStyle name="Открывавшаяся гиперссылка" xfId="101" builtinId="9" hidden="1"/>
    <cellStyle name="Открывавшаяся гиперссылка" xfId="102" builtinId="9" hidden="1"/>
    <cellStyle name="Открывавшаяся гиперссылка" xfId="103" builtinId="9" hidden="1"/>
    <cellStyle name="Открывавшаяся гиперссылка" xfId="104" builtinId="9" hidden="1"/>
    <cellStyle name="Открывавшаяся гиперссылка" xfId="105" builtinId="9" hidden="1"/>
    <cellStyle name="Открывавшаяся гиперссылка" xfId="106" builtinId="9" hidden="1"/>
    <cellStyle name="Открывавшаяся гиперссылка" xfId="107" builtinId="9" hidden="1"/>
    <cellStyle name="Открывавшаяся гиперссылка" xfId="108" builtinId="9" hidden="1"/>
    <cellStyle name="Открывавшаяся гиперссылка" xfId="109" builtinId="9" hidden="1"/>
    <cellStyle name="Открывавшаяся гиперссылка" xfId="110" builtinId="9" hidden="1"/>
    <cellStyle name="Открывавшаяся гиперссылка" xfId="111" builtinId="9" hidden="1"/>
    <cellStyle name="Открывавшаяся гиперссылка" xfId="112" builtinId="9" hidden="1"/>
    <cellStyle name="Открывавшаяся гиперссылка" xfId="113" builtinId="9" hidden="1"/>
    <cellStyle name="Открывавшаяся гиперссылка" xfId="114" builtinId="9" hidden="1"/>
    <cellStyle name="Открывавшаяся гиперссылка" xfId="115" builtinId="9" hidden="1"/>
    <cellStyle name="Открывавшаяся гиперссылка" xfId="116" builtinId="9" hidden="1"/>
    <cellStyle name="Открывавшаяся гиперссылка" xfId="117" builtinId="9" hidden="1"/>
    <cellStyle name="Открывавшаяся гиперссылка" xfId="118" builtinId="9" hidden="1"/>
    <cellStyle name="Открывавшаяся гиперссылка" xfId="119" builtinId="9" hidden="1"/>
    <cellStyle name="Открывавшаяся гиперссылка" xfId="120" builtinId="9" hidden="1"/>
    <cellStyle name="Открывавшаяся гиперссылка" xfId="121" builtinId="9" hidden="1"/>
    <cellStyle name="Открывавшаяся гиперссылка" xfId="122" builtinId="9" hidden="1"/>
    <cellStyle name="Открывавшаяся гиперссылка" xfId="123" builtinId="9" hidden="1"/>
    <cellStyle name="Открывавшаяся гиперссылка" xfId="124" builtinId="9" hidden="1"/>
    <cellStyle name="Открывавшаяся гиперссылка" xfId="125" builtinId="9" hidden="1"/>
    <cellStyle name="Открывавшаяся гиперссылка" xfId="126" builtinId="9" hidden="1"/>
    <cellStyle name="Открывавшаяся гиперссылка" xfId="127" builtinId="9" hidden="1"/>
    <cellStyle name="Открывавшаяся гиперссылка" xfId="128" builtinId="9" hidden="1"/>
    <cellStyle name="Открывавшаяся гиперссылка" xfId="129" builtinId="9" hidden="1"/>
    <cellStyle name="Открывавшаяся гиперссылка" xfId="130" builtinId="9" hidden="1"/>
    <cellStyle name="Открывавшаяся гиперссылка" xfId="131" builtinId="9" hidden="1"/>
    <cellStyle name="Открывавшаяся гиперссылка" xfId="132" builtinId="9" hidden="1"/>
    <cellStyle name="Открывавшаяся гиперссылка" xfId="133" builtinId="9" hidden="1"/>
    <cellStyle name="Открывавшаяся гиперссылка" xfId="134" builtinId="9" hidden="1"/>
    <cellStyle name="Открывавшаяся гиперссылка" xfId="135" builtinId="9" hidden="1"/>
    <cellStyle name="Открывавшаяся гиперссылка" xfId="136" builtinId="9" hidden="1"/>
    <cellStyle name="Открывавшаяся гиперссылка" xfId="137" builtinId="9" hidden="1"/>
    <cellStyle name="Открывавшаяся гиперссылка" xfId="138" builtinId="9" hidden="1"/>
    <cellStyle name="Открывавшаяся гиперссылка" xfId="139" builtinId="9" hidden="1"/>
    <cellStyle name="Открывавшаяся гиперссылка" xfId="140" builtinId="9" hidden="1"/>
    <cellStyle name="Открывавшаяся гиперссылка" xfId="141" builtinId="9" hidden="1"/>
    <cellStyle name="Открывавшаяся гиперссылка" xfId="142" builtinId="9" hidden="1"/>
    <cellStyle name="Открывавшаяся гиперссылка" xfId="143" builtinId="9" hidden="1"/>
    <cellStyle name="Открывавшаяся гиперссылка" xfId="144" builtinId="9" hidden="1"/>
    <cellStyle name="Открывавшаяся гиперссылка" xfId="145" builtinId="9" hidden="1"/>
    <cellStyle name="Открывавшаяся гиперссылка" xfId="146" builtinId="9" hidden="1"/>
    <cellStyle name="Открывавшаяся гиперссылка" xfId="147" builtinId="9" hidden="1"/>
    <cellStyle name="Открывавшаяся гиперссылка" xfId="148" builtinId="9" hidden="1"/>
    <cellStyle name="Открывавшаяся гиперссылка" xfId="149" builtinId="9" hidden="1"/>
    <cellStyle name="Открывавшаяся гиперссылка" xfId="150" builtinId="9" hidden="1"/>
    <cellStyle name="Открывавшаяся гиперссылка" xfId="151" builtinId="9" hidden="1"/>
    <cellStyle name="Открывавшаяся гиперссылка" xfId="152" builtinId="9" hidden="1"/>
    <cellStyle name="Открывавшаяся гиперссылка" xfId="153" builtinId="9" hidden="1"/>
    <cellStyle name="Открывавшаяся гиперссылка" xfId="154" builtinId="9" hidden="1"/>
    <cellStyle name="Открывавшаяся гиперссылка" xfId="155" builtinId="9" hidden="1"/>
    <cellStyle name="Открывавшаяся гиперссылка" xfId="156" builtinId="9" hidden="1"/>
    <cellStyle name="Открывавшаяся гиперссылка" xfId="157" builtinId="9" hidden="1"/>
    <cellStyle name="Открывавшаяся гиперссылка" xfId="158" builtinId="9" hidden="1"/>
    <cellStyle name="Открывавшаяся гиперссылка" xfId="159" builtinId="9" hidden="1"/>
    <cellStyle name="Открывавшаяся гиперссылка" xfId="160" builtinId="9" hidden="1"/>
    <cellStyle name="Открывавшаяся гиперссылка" xfId="161" builtinId="9" hidden="1"/>
    <cellStyle name="Открывавшаяся гиперссылка" xfId="162" builtinId="9" hidden="1"/>
    <cellStyle name="Открывавшаяся гиперссылка" xfId="163" builtinId="9" hidden="1"/>
    <cellStyle name="Открывавшаяся гиперссылка" xfId="164" builtinId="9" hidden="1"/>
    <cellStyle name="Открывавшаяся гиперссылка" xfId="165" builtinId="9" hidden="1"/>
    <cellStyle name="Открывавшаяся гиперссылка" xfId="166" builtinId="9" hidden="1"/>
    <cellStyle name="Открывавшаяся гиперссылка" xfId="167" builtinId="9" hidden="1"/>
    <cellStyle name="Открывавшаяся гиперссылка" xfId="168" builtinId="9" hidden="1"/>
    <cellStyle name="Открывавшаяся гиперссылка" xfId="169" builtinId="9" hidden="1"/>
    <cellStyle name="Открывавшаяся гиперссылка" xfId="170" builtinId="9" hidden="1"/>
    <cellStyle name="Открывавшаяся гиперссылка" xfId="171" builtinId="9" hidden="1"/>
    <cellStyle name="Открывавшаяся гиперссылка" xfId="172" builtinId="9" hidden="1"/>
    <cellStyle name="Открывавшаяся гиперссылка" xfId="173" builtinId="9" hidden="1"/>
    <cellStyle name="Открывавшаяся гиперссылка" xfId="174" builtinId="9" hidden="1"/>
    <cellStyle name="Открывавшаяся гиперссылка" xfId="175" builtinId="9" hidden="1"/>
    <cellStyle name="Открывавшаяся гиперссылка" xfId="176" builtinId="9" hidden="1"/>
    <cellStyle name="Открывавшаяся гиперссылка" xfId="177" builtinId="9" hidden="1"/>
    <cellStyle name="Открывавшаяся гиперссылка" xfId="178" builtinId="9" hidden="1"/>
    <cellStyle name="Открывавшаяся гиперссылка" xfId="179" builtinId="9" hidden="1"/>
    <cellStyle name="Открывавшаяся гиперссылка" xfId="180" builtinId="9" hidden="1"/>
    <cellStyle name="Открывавшаяся гиперссылка" xfId="181" builtinId="9" hidden="1"/>
    <cellStyle name="Открывавшаяся гиперссылка" xfId="182" builtinId="9" hidden="1"/>
    <cellStyle name="Открывавшаяся гиперссылка" xfId="183" builtinId="9" hidden="1"/>
    <cellStyle name="Открывавшаяся гиперссылка" xfId="184" builtinId="9" hidden="1"/>
    <cellStyle name="Процентный" xfId="2" builtinId="5"/>
    <cellStyle name="Процентный 3" xfId="93"/>
    <cellStyle name="Финансовый" xfId="1" builtinId="3"/>
    <cellStyle name="千位分隔_RV - Term Loan1" xfId="15"/>
    <cellStyle name="常规_RV - Term Loan1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186927237987569E-2"/>
          <c:y val="4.4749427390006098E-2"/>
          <c:w val="0.70036050501087255"/>
          <c:h val="0.75914549482802396"/>
        </c:manualLayout>
      </c:layout>
      <c:lineChart>
        <c:grouping val="standard"/>
        <c:varyColors val="0"/>
        <c:ser>
          <c:idx val="0"/>
          <c:order val="0"/>
          <c:tx>
            <c:strRef>
              <c:f>'R2'!$A$18:$A$18</c:f>
              <c:strCache>
                <c:ptCount val="1"/>
                <c:pt idx="0">
                  <c:v>ММ андозбанидшаванда</c:v>
                </c:pt>
              </c:strCache>
            </c:strRef>
          </c:tx>
          <c:marker>
            <c:symbol val="none"/>
          </c:marker>
          <c:cat>
            <c:strRef>
              <c:f>'R2'!$B$9:$M$9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'R2'!$B$18:$M$18</c:f>
              <c:numCache>
                <c:formatCode>_-* #,##0_-;\-* #,##0_-;_-* "-"??_-;_-@_-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'R2'!$A$19</c:f>
              <c:strCache>
                <c:ptCount val="1"/>
                <c:pt idx="0">
                  <c:v>Андоз аз даромад</c:v>
                </c:pt>
              </c:strCache>
            </c:strRef>
          </c:tx>
          <c:marker>
            <c:symbol val="none"/>
          </c:marker>
          <c:cat>
            <c:strRef>
              <c:f>'R2'!$B$9:$M$9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'R2'!$B$19:$M$19</c:f>
              <c:numCache>
                <c:formatCode>0</c:formatCode>
                <c:ptCount val="12"/>
              </c:numCache>
            </c:numRef>
          </c:val>
          <c:smooth val="0"/>
        </c:ser>
        <c:ser>
          <c:idx val="2"/>
          <c:order val="2"/>
          <c:tx>
            <c:strRef>
              <c:f>'R2'!$A$21</c:f>
              <c:strCache>
                <c:ptCount val="1"/>
                <c:pt idx="0">
                  <c:v>Андози нафака</c:v>
                </c:pt>
              </c:strCache>
            </c:strRef>
          </c:tx>
          <c:marker>
            <c:symbol val="none"/>
          </c:marker>
          <c:cat>
            <c:strRef>
              <c:f>'R2'!$B$9:$M$9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'R2'!$B$21:$M$21</c:f>
              <c:numCache>
                <c:formatCode>0</c:formatCode>
                <c:ptCount val="12"/>
              </c:numCache>
            </c:numRef>
          </c:val>
          <c:smooth val="0"/>
        </c:ser>
        <c:ser>
          <c:idx val="3"/>
          <c:order val="3"/>
          <c:tx>
            <c:strRef>
              <c:f>'R2'!$A$23</c:f>
              <c:strCache>
                <c:ptCount val="1"/>
                <c:pt idx="0">
                  <c:v>фонди ичтимои </c:v>
                </c:pt>
              </c:strCache>
            </c:strRef>
          </c:tx>
          <c:marker>
            <c:symbol val="none"/>
          </c:marker>
          <c:cat>
            <c:strRef>
              <c:f>'R2'!$B$9:$M$9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'R2'!$B$23:$M$23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908288"/>
        <c:axId val="128901696"/>
      </c:lineChart>
      <c:catAx>
        <c:axId val="88908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ru-RU"/>
            </a:pPr>
            <a:endParaRPr lang="en-US"/>
          </a:p>
        </c:txPr>
        <c:crossAx val="128901696"/>
        <c:crosses val="autoZero"/>
        <c:auto val="1"/>
        <c:lblAlgn val="ctr"/>
        <c:lblOffset val="100"/>
        <c:noMultiLvlLbl val="0"/>
      </c:catAx>
      <c:valAx>
        <c:axId val="128901696"/>
        <c:scaling>
          <c:orientation val="minMax"/>
        </c:scaling>
        <c:delete val="0"/>
        <c:axPos val="l"/>
        <c:majorGridlines/>
        <c:numFmt formatCode="_-* #,##0_-;\-* #,##0_-;_-* &quot;-&quot;??_-;_-@_-" sourceLinked="1"/>
        <c:majorTickMark val="out"/>
        <c:minorTickMark val="none"/>
        <c:tickLblPos val="nextTo"/>
        <c:txPr>
          <a:bodyPr/>
          <a:lstStyle/>
          <a:p>
            <a:pPr>
              <a:defRPr lang="ru-RU"/>
            </a:pPr>
            <a:endParaRPr lang="en-US"/>
          </a:p>
        </c:txPr>
        <c:crossAx val="88908288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lang="ru-RU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55" l="0.70000000000000151" r="0.70000000000000151" t="0.75000000000000255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47624</xdr:colOff>
      <xdr:row>2</xdr:row>
      <xdr:rowOff>0</xdr:rowOff>
    </xdr:to>
    <xdr:pic>
      <xdr:nvPicPr>
        <xdr:cNvPr id="2" name="Picture 24" descr="Mazars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76424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243415</xdr:colOff>
      <xdr:row>36</xdr:row>
      <xdr:rowOff>147107</xdr:rowOff>
    </xdr:from>
    <xdr:to>
      <xdr:col>12</xdr:col>
      <xdr:colOff>119062</xdr:colOff>
      <xdr:row>53</xdr:row>
      <xdr:rowOff>59530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F37"/>
  <sheetViews>
    <sheetView tabSelected="1" workbookViewId="0">
      <selection activeCell="F22" sqref="F22"/>
    </sheetView>
  </sheetViews>
  <sheetFormatPr defaultColWidth="8.85546875" defaultRowHeight="12"/>
  <cols>
    <col min="1" max="1" width="25.42578125" style="21" customWidth="1"/>
    <col min="2" max="2" width="14.28515625" style="21" customWidth="1"/>
    <col min="3" max="3" width="8.85546875" style="21"/>
    <col min="4" max="4" width="19.28515625" style="21" customWidth="1"/>
    <col min="5" max="5" width="18.42578125" style="21" customWidth="1"/>
    <col min="6" max="6" width="26.42578125" style="21" customWidth="1"/>
    <col min="7" max="16384" width="8.85546875" style="21"/>
  </cols>
  <sheetData>
    <row r="1" spans="1:6" ht="14.25" customHeight="1">
      <c r="B1" s="59"/>
      <c r="D1" s="60" t="s">
        <v>121</v>
      </c>
      <c r="E1" s="60" t="s">
        <v>122</v>
      </c>
    </row>
    <row r="2" spans="1:6" ht="14.25" customHeight="1">
      <c r="B2" s="59"/>
      <c r="D2" s="60"/>
      <c r="E2" s="60"/>
    </row>
    <row r="3" spans="1:6" ht="14.25" customHeight="1">
      <c r="B3" s="59"/>
      <c r="D3" s="60" t="s">
        <v>123</v>
      </c>
      <c r="E3" s="60" t="s">
        <v>123</v>
      </c>
    </row>
    <row r="4" spans="1:6" ht="14.25" customHeight="1">
      <c r="A4" s="61" t="s">
        <v>124</v>
      </c>
      <c r="B4" s="59"/>
      <c r="D4" s="62"/>
      <c r="E4" s="62"/>
    </row>
    <row r="5" spans="1:6">
      <c r="A5" s="63" t="s">
        <v>125</v>
      </c>
      <c r="B5" s="64"/>
      <c r="C5" s="58"/>
      <c r="D5" s="65"/>
    </row>
    <row r="6" spans="1:6">
      <c r="A6" s="63" t="s">
        <v>126</v>
      </c>
      <c r="B6" s="66"/>
      <c r="C6" s="58"/>
      <c r="D6" s="58"/>
      <c r="E6" s="58"/>
    </row>
    <row r="7" spans="1:6">
      <c r="A7" s="63" t="s">
        <v>127</v>
      </c>
      <c r="B7" s="67"/>
      <c r="C7" s="58"/>
      <c r="D7" s="58"/>
      <c r="E7" s="58"/>
    </row>
    <row r="8" spans="1:6">
      <c r="C8" s="57"/>
      <c r="D8" s="57"/>
      <c r="E8" s="57"/>
    </row>
    <row r="9" spans="1:6">
      <c r="A9" s="24" t="s">
        <v>199</v>
      </c>
      <c r="B9" s="68" t="s">
        <v>128</v>
      </c>
      <c r="C9" s="57"/>
      <c r="D9" s="57"/>
      <c r="E9" s="57"/>
    </row>
    <row r="10" spans="1:6">
      <c r="B10" s="58"/>
      <c r="C10" s="58"/>
      <c r="D10" s="58"/>
    </row>
    <row r="11" spans="1:6" ht="18.75">
      <c r="A11" s="382" t="s">
        <v>129</v>
      </c>
      <c r="B11" s="382"/>
      <c r="C11" s="382"/>
      <c r="D11" s="382"/>
      <c r="E11" s="382"/>
      <c r="F11" s="69"/>
    </row>
    <row r="12" spans="1:6">
      <c r="A12" s="69"/>
      <c r="B12" s="69"/>
      <c r="C12" s="69"/>
      <c r="D12" s="69"/>
      <c r="E12" s="69"/>
      <c r="F12" s="69"/>
    </row>
    <row r="13" spans="1:6">
      <c r="A13" s="70"/>
      <c r="B13" s="70"/>
      <c r="C13" s="70"/>
      <c r="D13" s="70"/>
      <c r="E13" s="70"/>
      <c r="F13" s="70"/>
    </row>
    <row r="14" spans="1:6" ht="12.75" thickBot="1">
      <c r="A14" s="70"/>
      <c r="B14" s="70"/>
      <c r="C14" s="70"/>
      <c r="D14" s="70"/>
      <c r="E14" s="70"/>
      <c r="F14" s="70"/>
    </row>
    <row r="15" spans="1:6" ht="63.95" customHeight="1">
      <c r="A15" s="71" t="s">
        <v>130</v>
      </c>
      <c r="B15" s="72" t="s">
        <v>131</v>
      </c>
      <c r="C15" s="72" t="s">
        <v>132</v>
      </c>
      <c r="D15" s="72" t="s">
        <v>133</v>
      </c>
      <c r="E15" s="72" t="s">
        <v>134</v>
      </c>
      <c r="F15" s="73" t="s">
        <v>135</v>
      </c>
    </row>
    <row r="16" spans="1:6">
      <c r="A16" s="74"/>
      <c r="B16" s="383" t="s">
        <v>137</v>
      </c>
      <c r="C16" s="383"/>
      <c r="D16" s="383"/>
      <c r="E16" s="383"/>
      <c r="F16" s="75"/>
    </row>
    <row r="17" spans="1:6">
      <c r="A17" s="76" t="s">
        <v>136</v>
      </c>
      <c r="B17" s="77" t="s">
        <v>138</v>
      </c>
      <c r="C17" s="78" t="s">
        <v>138</v>
      </c>
      <c r="D17" s="79" t="s">
        <v>138</v>
      </c>
      <c r="E17" s="80" t="s">
        <v>138</v>
      </c>
      <c r="F17" s="81"/>
    </row>
    <row r="18" spans="1:6" ht="15" customHeight="1" thickBot="1">
      <c r="A18" s="384"/>
      <c r="B18" s="385"/>
      <c r="C18" s="385"/>
      <c r="D18" s="385"/>
      <c r="E18" s="82"/>
      <c r="F18" s="83"/>
    </row>
    <row r="25" spans="1:6">
      <c r="A25" s="21" t="s">
        <v>139</v>
      </c>
    </row>
    <row r="26" spans="1:6">
      <c r="A26" s="267" t="s">
        <v>111</v>
      </c>
      <c r="B26" s="21" t="s">
        <v>140</v>
      </c>
    </row>
    <row r="27" spans="1:6">
      <c r="A27" s="267" t="s">
        <v>112</v>
      </c>
      <c r="B27" s="21" t="s">
        <v>141</v>
      </c>
    </row>
    <row r="28" spans="1:6">
      <c r="A28" s="267" t="s">
        <v>113</v>
      </c>
      <c r="B28" s="21" t="s">
        <v>142</v>
      </c>
    </row>
    <row r="29" spans="1:6">
      <c r="A29" s="267" t="s">
        <v>114</v>
      </c>
      <c r="B29" s="21" t="s">
        <v>143</v>
      </c>
    </row>
    <row r="30" spans="1:6">
      <c r="A30" s="267" t="s">
        <v>115</v>
      </c>
      <c r="B30" s="21" t="s">
        <v>145</v>
      </c>
      <c r="D30" s="21" t="s">
        <v>144</v>
      </c>
    </row>
    <row r="31" spans="1:6">
      <c r="A31" s="267" t="s">
        <v>116</v>
      </c>
      <c r="B31" s="21" t="s">
        <v>146</v>
      </c>
    </row>
    <row r="32" spans="1:6">
      <c r="A32" s="267" t="s">
        <v>117</v>
      </c>
      <c r="B32" s="21" t="s">
        <v>147</v>
      </c>
    </row>
    <row r="33" spans="1:2">
      <c r="A33" s="267" t="s">
        <v>118</v>
      </c>
      <c r="B33" s="21" t="s">
        <v>148</v>
      </c>
    </row>
    <row r="34" spans="1:2">
      <c r="A34" s="267" t="s">
        <v>119</v>
      </c>
      <c r="B34" s="21" t="s">
        <v>149</v>
      </c>
    </row>
    <row r="35" spans="1:2">
      <c r="A35" s="267" t="s">
        <v>120</v>
      </c>
      <c r="B35" s="21" t="s">
        <v>150</v>
      </c>
    </row>
    <row r="36" spans="1:2">
      <c r="A36" s="267"/>
    </row>
    <row r="37" spans="1:2">
      <c r="A37" s="267"/>
    </row>
  </sheetData>
  <mergeCells count="3">
    <mergeCell ref="A11:E11"/>
    <mergeCell ref="B16:E16"/>
    <mergeCell ref="A18:D18"/>
  </mergeCells>
  <dataValidations count="2">
    <dataValidation type="list" allowBlank="1" showInputMessage="1" showErrorMessage="1" promptTitle="Comment:" prompt="General audit risk level is the result of your own professonal judgement" sqref="E18">
      <formula1>#REF!</formula1>
    </dataValidation>
    <dataValidation allowBlank="1" showErrorMessage="1" sqref="E17"/>
  </dataValidations>
  <pageMargins left="0.70866141732283472" right="0.70866141732283472" top="0.74803149606299213" bottom="0.74803149606299213" header="0.31496062992125984" footer="0.31496062992125984"/>
  <pageSetup paperSize="9" scale="77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3">
    <pageSetUpPr fitToPage="1"/>
  </sheetPr>
  <dimension ref="A1:K53"/>
  <sheetViews>
    <sheetView topLeftCell="A19" zoomScale="80" zoomScaleNormal="80" workbookViewId="0">
      <selection activeCell="A37" sqref="A37"/>
    </sheetView>
  </sheetViews>
  <sheetFormatPr defaultColWidth="8.85546875" defaultRowHeight="12"/>
  <cols>
    <col min="1" max="1" width="28.140625" style="21" customWidth="1"/>
    <col min="2" max="2" width="4.85546875" style="21" customWidth="1"/>
    <col min="3" max="3" width="8.85546875" style="21"/>
    <col min="4" max="4" width="15.42578125" style="21" customWidth="1"/>
    <col min="5" max="5" width="14.42578125" style="21" customWidth="1"/>
    <col min="6" max="6" width="10.28515625" style="21" customWidth="1"/>
    <col min="7" max="7" width="8.7109375" style="21" customWidth="1"/>
    <col min="8" max="8" width="14.140625" style="21" customWidth="1"/>
    <col min="9" max="9" width="19.7109375" style="21" customWidth="1"/>
    <col min="10" max="10" width="14.85546875" style="21" customWidth="1"/>
    <col min="11" max="11" width="15.85546875" style="21" customWidth="1"/>
    <col min="12" max="16384" width="8.85546875" style="21"/>
  </cols>
  <sheetData>
    <row r="1" spans="1:11" ht="15" customHeight="1">
      <c r="B1" s="185"/>
      <c r="I1" s="22" t="str">
        <f>Титул!D1</f>
        <v>Тахия намуд</v>
      </c>
      <c r="J1" s="22" t="str">
        <f>Титул!E1</f>
        <v>Аз назар гузаронид</v>
      </c>
      <c r="K1" s="422" t="s">
        <v>13</v>
      </c>
    </row>
    <row r="2" spans="1:11" ht="14.25" customHeight="1">
      <c r="B2" s="202"/>
      <c r="I2" s="22">
        <f>Титул!D2</f>
        <v>0</v>
      </c>
      <c r="J2" s="22">
        <f>Титул!E2</f>
        <v>0</v>
      </c>
      <c r="K2" s="422"/>
    </row>
    <row r="3" spans="1:11" ht="14.25" customHeight="1">
      <c r="B3" s="202"/>
      <c r="I3" s="22" t="str">
        <f>Титул!D3</f>
        <v>Сана</v>
      </c>
      <c r="J3" s="22" t="str">
        <f>Титул!E3</f>
        <v>Сана</v>
      </c>
      <c r="K3" s="422"/>
    </row>
    <row r="4" spans="1:11" ht="15.75" customHeight="1">
      <c r="A4" s="23" t="str">
        <f>Титул!A4</f>
        <v>Барнома: Музди мехнат</v>
      </c>
      <c r="B4" s="202"/>
      <c r="I4" s="25">
        <f>Титул!D4</f>
        <v>0</v>
      </c>
      <c r="J4" s="25">
        <f>Титул!E4</f>
        <v>0</v>
      </c>
      <c r="K4" s="422"/>
    </row>
    <row r="5" spans="1:11">
      <c r="A5" s="24" t="str">
        <f>Титул!A5</f>
        <v xml:space="preserve">Мизоч: </v>
      </c>
      <c r="B5" s="202"/>
    </row>
    <row r="6" spans="1:11">
      <c r="A6" s="24" t="str">
        <f>Титул!A6</f>
        <v xml:space="preserve">Санаи хисоботи: </v>
      </c>
      <c r="B6" s="202"/>
    </row>
    <row r="7" spans="1:11">
      <c r="A7" s="24"/>
      <c r="B7" s="202"/>
    </row>
    <row r="8" spans="1:11" ht="12.75" thickBot="1">
      <c r="A8" s="24" t="s">
        <v>199</v>
      </c>
      <c r="B8" s="202"/>
      <c r="D8" s="100" t="s">
        <v>128</v>
      </c>
      <c r="F8" s="100"/>
    </row>
    <row r="9" spans="1:11" ht="36" customHeight="1" thickBot="1">
      <c r="A9" s="376" t="s">
        <v>200</v>
      </c>
      <c r="B9" s="181"/>
      <c r="D9" s="203" t="s">
        <v>255</v>
      </c>
      <c r="E9" s="167"/>
      <c r="F9" s="167"/>
      <c r="K9" s="168" t="s">
        <v>12</v>
      </c>
    </row>
    <row r="10" spans="1:11" ht="6" customHeight="1">
      <c r="A10" s="24"/>
      <c r="B10" s="202"/>
      <c r="D10" s="167"/>
      <c r="E10" s="167"/>
      <c r="F10" s="167"/>
      <c r="J10" s="169"/>
    </row>
    <row r="11" spans="1:11" s="58" customFormat="1" ht="17.25" customHeight="1">
      <c r="A11" s="63"/>
      <c r="B11" s="204"/>
      <c r="D11" s="171"/>
      <c r="E11" s="171"/>
      <c r="F11" s="171"/>
      <c r="J11" s="172"/>
      <c r="K11" s="173"/>
    </row>
    <row r="12" spans="1:11">
      <c r="A12" s="133" t="s">
        <v>201</v>
      </c>
      <c r="B12" s="185"/>
    </row>
    <row r="13" spans="1:11">
      <c r="A13" s="133"/>
      <c r="B13" s="376" t="s">
        <v>256</v>
      </c>
    </row>
    <row r="14" spans="1:11">
      <c r="A14" s="24"/>
      <c r="B14" s="185"/>
    </row>
    <row r="15" spans="1:11">
      <c r="A15" s="133" t="s">
        <v>203</v>
      </c>
      <c r="B15" s="130" t="s">
        <v>257</v>
      </c>
    </row>
    <row r="16" spans="1:11">
      <c r="A16" s="133"/>
      <c r="B16" s="130" t="s">
        <v>258</v>
      </c>
      <c r="C16" s="58"/>
      <c r="D16" s="58"/>
      <c r="E16" s="58"/>
    </row>
    <row r="17" spans="1:11">
      <c r="A17" s="24"/>
      <c r="B17" s="21" t="s">
        <v>259</v>
      </c>
      <c r="C17" s="58"/>
      <c r="D17" s="58"/>
      <c r="E17" s="58"/>
    </row>
    <row r="18" spans="1:11">
      <c r="B18" s="21" t="s">
        <v>260</v>
      </c>
      <c r="C18" s="58"/>
      <c r="D18" s="58"/>
      <c r="E18" s="58"/>
    </row>
    <row r="19" spans="1:11">
      <c r="A19" s="24"/>
      <c r="B19" s="21" t="s">
        <v>261</v>
      </c>
      <c r="C19" s="58"/>
      <c r="D19" s="58"/>
      <c r="E19" s="58"/>
    </row>
    <row r="20" spans="1:11">
      <c r="A20" s="24"/>
      <c r="C20" s="58"/>
      <c r="D20" s="58"/>
      <c r="E20" s="58"/>
    </row>
    <row r="21" spans="1:11">
      <c r="A21" s="133" t="s">
        <v>206</v>
      </c>
      <c r="B21" s="202"/>
    </row>
    <row r="22" spans="1:11">
      <c r="A22" s="24"/>
      <c r="B22" s="202"/>
    </row>
    <row r="23" spans="1:11">
      <c r="A23" s="133" t="s">
        <v>207</v>
      </c>
      <c r="B23" s="59"/>
    </row>
    <row r="24" spans="1:11" ht="21.75" customHeight="1">
      <c r="A24" s="133"/>
      <c r="B24" s="202"/>
      <c r="J24" s="174" t="s">
        <v>216</v>
      </c>
      <c r="K24" s="174" t="s">
        <v>169</v>
      </c>
    </row>
    <row r="25" spans="1:11" ht="14.25" customHeight="1">
      <c r="B25" s="185"/>
      <c r="C25" s="167"/>
      <c r="I25" s="41"/>
      <c r="J25" s="41"/>
      <c r="K25" s="41"/>
    </row>
    <row r="26" spans="1:11" ht="14.25" customHeight="1">
      <c r="B26" s="202">
        <v>1</v>
      </c>
      <c r="C26" s="21" t="s">
        <v>262</v>
      </c>
      <c r="E26" s="180"/>
      <c r="F26" s="180"/>
      <c r="G26" s="180"/>
      <c r="J26" s="195" t="s">
        <v>21</v>
      </c>
      <c r="K26" s="41"/>
    </row>
    <row r="27" spans="1:11" ht="14.25" customHeight="1">
      <c r="B27" s="185"/>
      <c r="C27" s="205"/>
      <c r="D27" s="41"/>
      <c r="J27" s="206"/>
      <c r="K27" s="41"/>
    </row>
    <row r="28" spans="1:11" ht="14.25" customHeight="1">
      <c r="B28" s="185">
        <v>2</v>
      </c>
      <c r="C28" s="207" t="s">
        <v>263</v>
      </c>
      <c r="D28" s="41"/>
      <c r="J28" s="195" t="s">
        <v>23</v>
      </c>
      <c r="K28" s="41"/>
    </row>
    <row r="29" spans="1:11" ht="14.25" customHeight="1">
      <c r="B29" s="185"/>
      <c r="D29" s="41"/>
      <c r="J29" s="196"/>
      <c r="K29" s="41"/>
    </row>
    <row r="30" spans="1:11" ht="14.25" customHeight="1">
      <c r="B30" s="202">
        <v>3</v>
      </c>
      <c r="C30" s="207" t="s">
        <v>264</v>
      </c>
      <c r="D30" s="41"/>
      <c r="E30" s="180"/>
      <c r="F30" s="180"/>
      <c r="G30" s="180"/>
      <c r="J30" s="195" t="s">
        <v>24</v>
      </c>
      <c r="K30" s="41"/>
    </row>
    <row r="31" spans="1:11" ht="14.25" customHeight="1">
      <c r="B31" s="185"/>
      <c r="J31" s="206"/>
      <c r="K31" s="41"/>
    </row>
    <row r="32" spans="1:11" ht="14.25" customHeight="1">
      <c r="B32" s="185">
        <v>4</v>
      </c>
      <c r="C32" s="41" t="s">
        <v>265</v>
      </c>
      <c r="J32" s="195" t="s">
        <v>24</v>
      </c>
      <c r="K32" s="41"/>
    </row>
    <row r="33" spans="1:11" ht="14.25" customHeight="1">
      <c r="B33" s="185"/>
      <c r="C33" s="208"/>
      <c r="D33" s="208"/>
      <c r="E33" s="208"/>
      <c r="F33" s="208"/>
      <c r="G33" s="208"/>
      <c r="J33" s="41"/>
      <c r="K33" s="41"/>
    </row>
    <row r="34" spans="1:11" ht="14.25" customHeight="1">
      <c r="B34" s="185"/>
      <c r="C34" s="167"/>
      <c r="I34" s="41"/>
      <c r="J34" s="41"/>
      <c r="K34" s="41"/>
    </row>
    <row r="35" spans="1:11" ht="14.25" customHeight="1">
      <c r="B35" s="185"/>
      <c r="C35" s="167"/>
      <c r="I35" s="41"/>
      <c r="J35" s="41"/>
      <c r="K35" s="41"/>
    </row>
    <row r="36" spans="1:11" ht="14.25" customHeight="1">
      <c r="B36" s="185"/>
      <c r="C36" s="167"/>
      <c r="I36" s="41"/>
      <c r="J36" s="41"/>
      <c r="K36" s="41"/>
    </row>
    <row r="37" spans="1:11" ht="15" customHeight="1">
      <c r="A37" s="55" t="s">
        <v>198</v>
      </c>
      <c r="B37" s="465"/>
      <c r="C37" s="466"/>
      <c r="D37" s="466"/>
      <c r="E37" s="466"/>
      <c r="F37" s="466"/>
      <c r="G37" s="180"/>
      <c r="J37" s="41"/>
      <c r="K37" s="41"/>
    </row>
    <row r="38" spans="1:11" ht="15" customHeight="1">
      <c r="A38" s="24"/>
      <c r="B38" s="202"/>
      <c r="E38" s="180"/>
      <c r="F38" s="180"/>
      <c r="G38" s="180"/>
      <c r="J38" s="41"/>
      <c r="K38" s="41"/>
    </row>
    <row r="39" spans="1:11">
      <c r="B39" s="202"/>
      <c r="K39" s="41"/>
    </row>
    <row r="40" spans="1:11">
      <c r="A40" s="24"/>
      <c r="B40" s="202"/>
    </row>
    <row r="41" spans="1:11">
      <c r="A41" s="133"/>
      <c r="B41" s="202"/>
    </row>
    <row r="42" spans="1:11">
      <c r="A42" s="133"/>
      <c r="B42" s="202"/>
    </row>
    <row r="43" spans="1:11">
      <c r="A43" s="133"/>
      <c r="B43" s="185"/>
    </row>
    <row r="44" spans="1:11">
      <c r="A44" s="133"/>
      <c r="B44" s="185"/>
    </row>
    <row r="45" spans="1:11">
      <c r="A45" s="133"/>
      <c r="B45" s="185"/>
    </row>
    <row r="46" spans="1:11">
      <c r="A46" s="133"/>
      <c r="B46" s="185"/>
    </row>
    <row r="47" spans="1:11">
      <c r="A47" s="133"/>
      <c r="B47" s="185"/>
    </row>
    <row r="48" spans="1:11">
      <c r="A48" s="133"/>
      <c r="B48" s="185"/>
    </row>
    <row r="49" spans="1:2">
      <c r="A49" s="133"/>
      <c r="B49" s="185"/>
    </row>
    <row r="50" spans="1:2">
      <c r="A50" s="133"/>
      <c r="B50" s="185"/>
    </row>
    <row r="51" spans="1:2">
      <c r="A51" s="133"/>
    </row>
    <row r="52" spans="1:2">
      <c r="A52" s="133"/>
    </row>
    <row r="53" spans="1:2">
      <c r="A53" s="133"/>
    </row>
  </sheetData>
  <mergeCells count="2">
    <mergeCell ref="B37:F37"/>
    <mergeCell ref="K1:K4"/>
  </mergeCells>
  <pageMargins left="0.70866141732283472" right="0.70866141732283472" top="0.74803149606299213" bottom="0.74803149606299213" header="0.31496062992125984" footer="0.31496062992125984"/>
  <pageSetup paperSize="9" scale="84" orientation="landscape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>
    <pageSetUpPr fitToPage="1"/>
  </sheetPr>
  <dimension ref="A1:T38"/>
  <sheetViews>
    <sheetView topLeftCell="D7" workbookViewId="0">
      <selection activeCell="K10" sqref="K10:K11"/>
    </sheetView>
  </sheetViews>
  <sheetFormatPr defaultColWidth="8.85546875" defaultRowHeight="12"/>
  <cols>
    <col min="1" max="1" width="13.7109375" style="30" customWidth="1"/>
    <col min="2" max="2" width="26.7109375" style="30" customWidth="1"/>
    <col min="3" max="3" width="28.140625" style="30" customWidth="1"/>
    <col min="4" max="4" width="10.42578125" style="101" customWidth="1"/>
    <col min="5" max="5" width="11.140625" style="101" customWidth="1"/>
    <col min="6" max="6" width="11.42578125" style="30" customWidth="1"/>
    <col min="7" max="7" width="15.140625" style="30" customWidth="1"/>
    <col min="8" max="8" width="15.42578125" style="30" customWidth="1"/>
    <col min="9" max="9" width="11.7109375" style="30" customWidth="1"/>
    <col min="10" max="10" width="13.5703125" style="30" customWidth="1"/>
    <col min="11" max="11" width="13" style="30" customWidth="1"/>
    <col min="12" max="14" width="11.7109375" style="30" customWidth="1"/>
    <col min="15" max="16" width="14.28515625" style="30" customWidth="1"/>
    <col min="17" max="17" width="16.140625" style="30" customWidth="1"/>
    <col min="18" max="18" width="15.42578125" style="30" customWidth="1"/>
    <col min="19" max="19" width="12" style="30" customWidth="1"/>
    <col min="20" max="20" width="12.28515625" style="30" customWidth="1"/>
    <col min="21" max="21" width="21.42578125" style="30" customWidth="1"/>
    <col min="22" max="16384" width="8.85546875" style="30"/>
  </cols>
  <sheetData>
    <row r="1" spans="1:20" ht="15" customHeight="1">
      <c r="B1" s="101"/>
      <c r="G1" s="22" t="str">
        <f>Титул!D1</f>
        <v>Тахия намуд</v>
      </c>
      <c r="H1" s="22" t="str">
        <f>Титул!E1</f>
        <v>Аз назар гузаронид</v>
      </c>
      <c r="I1" s="494" t="s">
        <v>25</v>
      </c>
      <c r="J1" s="196"/>
      <c r="K1" s="196"/>
      <c r="L1" s="495"/>
    </row>
    <row r="2" spans="1:20" ht="15" customHeight="1">
      <c r="B2" s="101"/>
      <c r="D2" s="30"/>
      <c r="E2" s="30"/>
      <c r="G2" s="22">
        <f>Титул!D2</f>
        <v>0</v>
      </c>
      <c r="H2" s="22">
        <f>Титул!E2</f>
        <v>0</v>
      </c>
      <c r="I2" s="494"/>
      <c r="J2" s="196"/>
      <c r="K2" s="209"/>
      <c r="L2" s="495"/>
    </row>
    <row r="3" spans="1:20" ht="13.5" customHeight="1">
      <c r="A3" s="23" t="str">
        <f>Титул!A4</f>
        <v>Барнома: Музди мехнат</v>
      </c>
      <c r="B3" s="101"/>
      <c r="G3" s="22" t="str">
        <f>Титул!D3</f>
        <v>Сана</v>
      </c>
      <c r="H3" s="22" t="str">
        <f>Титул!E3</f>
        <v>Сана</v>
      </c>
      <c r="I3" s="494"/>
      <c r="J3" s="210"/>
      <c r="K3" s="211"/>
      <c r="L3" s="495"/>
      <c r="N3" s="101"/>
    </row>
    <row r="4" spans="1:20" ht="17.25" customHeight="1">
      <c r="A4" s="182" t="str">
        <f>Титул!A5</f>
        <v xml:space="preserve">Мизоч: </v>
      </c>
      <c r="B4" s="101"/>
      <c r="G4" s="25">
        <f>Титул!D4</f>
        <v>0</v>
      </c>
      <c r="H4" s="25">
        <f>Титул!E4</f>
        <v>0</v>
      </c>
      <c r="I4" s="494"/>
    </row>
    <row r="5" spans="1:20">
      <c r="A5" s="182" t="str">
        <f>Титул!A6</f>
        <v xml:space="preserve">Санаи хисоботи: </v>
      </c>
      <c r="B5" s="101"/>
      <c r="C5" s="101"/>
      <c r="F5" s="101"/>
      <c r="G5" s="101"/>
      <c r="H5" s="101"/>
      <c r="I5" s="101"/>
      <c r="J5" s="101"/>
      <c r="K5" s="101"/>
      <c r="L5" s="101"/>
      <c r="M5" s="101"/>
      <c r="N5" s="101"/>
      <c r="O5" s="101"/>
    </row>
    <row r="6" spans="1:20">
      <c r="A6" s="212" t="s">
        <v>266</v>
      </c>
      <c r="B6" s="101"/>
      <c r="C6" s="101"/>
      <c r="F6" s="101"/>
      <c r="G6" s="101"/>
      <c r="H6" s="101"/>
      <c r="I6" s="101"/>
      <c r="J6" s="101"/>
      <c r="K6" s="101"/>
      <c r="L6" s="101"/>
      <c r="M6" s="101"/>
      <c r="N6" s="101"/>
      <c r="O6" s="101"/>
    </row>
    <row r="7" spans="1:20" ht="12.75" thickBot="1">
      <c r="B7" s="101"/>
      <c r="C7" s="101"/>
      <c r="F7" s="101"/>
      <c r="G7" s="101"/>
      <c r="H7" s="101"/>
      <c r="I7" s="101"/>
      <c r="J7" s="101"/>
      <c r="K7" s="101"/>
      <c r="L7" s="101"/>
      <c r="M7" s="101"/>
      <c r="N7" s="101"/>
      <c r="O7" s="101"/>
    </row>
    <row r="8" spans="1:20" s="206" customFormat="1" ht="15" customHeight="1" thickBot="1">
      <c r="A8" s="470" t="s">
        <v>267</v>
      </c>
      <c r="B8" s="473" t="s">
        <v>268</v>
      </c>
      <c r="C8" s="480" t="s">
        <v>269</v>
      </c>
      <c r="D8" s="476" t="s">
        <v>270</v>
      </c>
      <c r="E8" s="476" t="s">
        <v>271</v>
      </c>
      <c r="F8" s="480" t="s">
        <v>272</v>
      </c>
      <c r="G8" s="480" t="s">
        <v>274</v>
      </c>
      <c r="H8" s="487" t="s">
        <v>273</v>
      </c>
      <c r="I8" s="489"/>
      <c r="J8" s="488"/>
      <c r="K8" s="487" t="s">
        <v>276</v>
      </c>
      <c r="L8" s="489"/>
      <c r="M8" s="489"/>
      <c r="N8" s="488"/>
      <c r="O8" s="496" t="s">
        <v>110</v>
      </c>
      <c r="P8" s="496"/>
      <c r="Q8" s="496"/>
      <c r="R8" s="496"/>
      <c r="S8" s="496"/>
      <c r="T8" s="497"/>
    </row>
    <row r="9" spans="1:20" s="206" customFormat="1" ht="12.75" thickBot="1">
      <c r="A9" s="471"/>
      <c r="B9" s="474"/>
      <c r="C9" s="481"/>
      <c r="D9" s="477"/>
      <c r="E9" s="477"/>
      <c r="F9" s="481"/>
      <c r="G9" s="481"/>
      <c r="H9" s="487" t="s">
        <v>275</v>
      </c>
      <c r="I9" s="488"/>
      <c r="J9" s="213" t="s">
        <v>223</v>
      </c>
      <c r="K9" s="487" t="s">
        <v>275</v>
      </c>
      <c r="L9" s="488"/>
      <c r="M9" s="487" t="s">
        <v>223</v>
      </c>
      <c r="N9" s="488"/>
      <c r="O9" s="214" t="s">
        <v>5</v>
      </c>
      <c r="P9" s="215" t="s">
        <v>26</v>
      </c>
      <c r="Q9" s="215" t="s">
        <v>2</v>
      </c>
      <c r="R9" s="216" t="s">
        <v>27</v>
      </c>
      <c r="S9" s="217" t="s">
        <v>4</v>
      </c>
      <c r="T9" s="217" t="s">
        <v>47</v>
      </c>
    </row>
    <row r="10" spans="1:20" s="206" customFormat="1" ht="12.75" customHeight="1">
      <c r="A10" s="471"/>
      <c r="B10" s="474"/>
      <c r="C10" s="481"/>
      <c r="D10" s="477"/>
      <c r="E10" s="477"/>
      <c r="F10" s="481"/>
      <c r="G10" s="481"/>
      <c r="H10" s="490"/>
      <c r="I10" s="490" t="s">
        <v>277</v>
      </c>
      <c r="J10" s="490" t="s">
        <v>278</v>
      </c>
      <c r="K10" s="490" t="s">
        <v>279</v>
      </c>
      <c r="L10" s="490" t="s">
        <v>277</v>
      </c>
      <c r="M10" s="490" t="s">
        <v>278</v>
      </c>
      <c r="N10" s="490" t="s">
        <v>1</v>
      </c>
      <c r="O10" s="485" t="s">
        <v>280</v>
      </c>
      <c r="P10" s="483" t="s">
        <v>281</v>
      </c>
      <c r="Q10" s="483" t="s">
        <v>282</v>
      </c>
      <c r="R10" s="483" t="s">
        <v>282</v>
      </c>
      <c r="S10" s="483" t="s">
        <v>283</v>
      </c>
      <c r="T10" s="492" t="s">
        <v>284</v>
      </c>
    </row>
    <row r="11" spans="1:20" s="206" customFormat="1" ht="42.75" customHeight="1" thickBot="1">
      <c r="A11" s="472"/>
      <c r="B11" s="475"/>
      <c r="C11" s="482"/>
      <c r="D11" s="478"/>
      <c r="E11" s="478"/>
      <c r="F11" s="482"/>
      <c r="G11" s="482"/>
      <c r="H11" s="491"/>
      <c r="I11" s="491"/>
      <c r="J11" s="491"/>
      <c r="K11" s="491"/>
      <c r="L11" s="491"/>
      <c r="M11" s="491"/>
      <c r="N11" s="491"/>
      <c r="O11" s="486"/>
      <c r="P11" s="484"/>
      <c r="Q11" s="484"/>
      <c r="R11" s="484"/>
      <c r="S11" s="484"/>
      <c r="T11" s="493"/>
    </row>
    <row r="12" spans="1:20" ht="12.75" thickBot="1">
      <c r="A12" s="218"/>
      <c r="B12" s="219"/>
      <c r="C12" s="219"/>
      <c r="D12" s="220"/>
      <c r="E12" s="220"/>
      <c r="F12" s="221"/>
      <c r="G12" s="220"/>
      <c r="H12" s="220"/>
      <c r="I12" s="220"/>
      <c r="J12" s="220"/>
      <c r="K12" s="220"/>
      <c r="L12" s="220"/>
      <c r="M12" s="220"/>
      <c r="N12" s="220"/>
      <c r="O12" s="222"/>
      <c r="P12" s="222"/>
      <c r="Q12" s="222"/>
      <c r="R12" s="222"/>
      <c r="S12" s="222"/>
      <c r="T12" s="223"/>
    </row>
    <row r="13" spans="1:20">
      <c r="A13" s="467"/>
      <c r="B13" s="224"/>
      <c r="C13" s="225"/>
      <c r="D13" s="226"/>
      <c r="E13" s="227"/>
      <c r="F13" s="227"/>
      <c r="G13" s="228">
        <f>E13+F13</f>
        <v>0</v>
      </c>
      <c r="H13" s="228">
        <f t="shared" ref="H13:H17" si="0">G13*1%</f>
        <v>0</v>
      </c>
      <c r="I13" s="228"/>
      <c r="J13" s="228">
        <f>H13-I13</f>
        <v>0</v>
      </c>
      <c r="K13" s="229">
        <f t="shared" ref="K13:K27" si="1">(G13-H13-140)*13%+8</f>
        <v>-10.199999999999999</v>
      </c>
      <c r="L13" s="230"/>
      <c r="M13" s="231">
        <f>L13-K13</f>
        <v>10.199999999999999</v>
      </c>
      <c r="N13" s="232" t="e">
        <f>M13/L13</f>
        <v>#DIV/0!</v>
      </c>
      <c r="O13" s="233" t="s">
        <v>28</v>
      </c>
      <c r="P13" s="233"/>
      <c r="Q13" s="233" t="s">
        <v>28</v>
      </c>
      <c r="R13" s="233" t="s">
        <v>28</v>
      </c>
      <c r="S13" s="233" t="s">
        <v>28</v>
      </c>
      <c r="T13" s="234" t="s">
        <v>28</v>
      </c>
    </row>
    <row r="14" spans="1:20">
      <c r="A14" s="468"/>
      <c r="B14" s="235"/>
      <c r="C14" s="236"/>
      <c r="D14" s="237"/>
      <c r="E14" s="238"/>
      <c r="F14" s="238"/>
      <c r="G14" s="229">
        <f t="shared" ref="G14:G27" si="2">E14+F14</f>
        <v>0</v>
      </c>
      <c r="H14" s="229">
        <f t="shared" si="0"/>
        <v>0</v>
      </c>
      <c r="I14" s="229"/>
      <c r="J14" s="229">
        <f t="shared" ref="J14:J17" si="3">H14-I14</f>
        <v>0</v>
      </c>
      <c r="K14" s="229">
        <f t="shared" si="1"/>
        <v>-10.199999999999999</v>
      </c>
      <c r="L14" s="238"/>
      <c r="M14" s="239">
        <f t="shared" ref="M14:M17" si="4">L14-K14</f>
        <v>10.199999999999999</v>
      </c>
      <c r="N14" s="240" t="e">
        <f t="shared" ref="N14:N17" si="5">M14/L14</f>
        <v>#DIV/0!</v>
      </c>
      <c r="O14" s="241" t="s">
        <v>28</v>
      </c>
      <c r="P14" s="241" t="s">
        <v>28</v>
      </c>
      <c r="Q14" s="241" t="s">
        <v>28</v>
      </c>
      <c r="R14" s="241" t="s">
        <v>28</v>
      </c>
      <c r="S14" s="241" t="s">
        <v>28</v>
      </c>
      <c r="T14" s="242" t="s">
        <v>28</v>
      </c>
    </row>
    <row r="15" spans="1:20" ht="28.5" customHeight="1">
      <c r="A15" s="468"/>
      <c r="B15" s="235"/>
      <c r="C15" s="236"/>
      <c r="D15" s="237"/>
      <c r="E15" s="238"/>
      <c r="F15" s="238"/>
      <c r="G15" s="229">
        <f t="shared" si="2"/>
        <v>0</v>
      </c>
      <c r="H15" s="229">
        <f t="shared" si="0"/>
        <v>0</v>
      </c>
      <c r="I15" s="229"/>
      <c r="J15" s="229">
        <f t="shared" si="3"/>
        <v>0</v>
      </c>
      <c r="K15" s="229">
        <f t="shared" si="1"/>
        <v>-10.199999999999999</v>
      </c>
      <c r="L15" s="238"/>
      <c r="M15" s="243">
        <f t="shared" si="4"/>
        <v>10.199999999999999</v>
      </c>
      <c r="N15" s="240" t="e">
        <f t="shared" si="5"/>
        <v>#DIV/0!</v>
      </c>
      <c r="O15" s="241" t="s">
        <v>28</v>
      </c>
      <c r="P15" s="241" t="s">
        <v>28</v>
      </c>
      <c r="Q15" s="241" t="s">
        <v>28</v>
      </c>
      <c r="R15" s="241" t="s">
        <v>28</v>
      </c>
      <c r="S15" s="241" t="s">
        <v>28</v>
      </c>
      <c r="T15" s="242" t="s">
        <v>28</v>
      </c>
    </row>
    <row r="16" spans="1:20">
      <c r="A16" s="468"/>
      <c r="B16" s="235"/>
      <c r="C16" s="236"/>
      <c r="D16" s="244"/>
      <c r="E16" s="238"/>
      <c r="F16" s="238"/>
      <c r="G16" s="229">
        <f t="shared" si="2"/>
        <v>0</v>
      </c>
      <c r="H16" s="229">
        <f t="shared" si="0"/>
        <v>0</v>
      </c>
      <c r="I16" s="229"/>
      <c r="J16" s="229">
        <f t="shared" si="3"/>
        <v>0</v>
      </c>
      <c r="K16" s="229">
        <f t="shared" si="1"/>
        <v>-10.199999999999999</v>
      </c>
      <c r="L16" s="238"/>
      <c r="M16" s="243">
        <f t="shared" si="4"/>
        <v>10.199999999999999</v>
      </c>
      <c r="N16" s="240" t="e">
        <f t="shared" si="5"/>
        <v>#DIV/0!</v>
      </c>
      <c r="O16" s="241" t="s">
        <v>28</v>
      </c>
      <c r="P16" s="241" t="s">
        <v>28</v>
      </c>
      <c r="Q16" s="241" t="s">
        <v>28</v>
      </c>
      <c r="R16" s="241" t="s">
        <v>28</v>
      </c>
      <c r="S16" s="241" t="s">
        <v>28</v>
      </c>
      <c r="T16" s="242" t="s">
        <v>28</v>
      </c>
    </row>
    <row r="17" spans="1:20" ht="12.75" thickBot="1">
      <c r="A17" s="469"/>
      <c r="B17" s="245"/>
      <c r="C17" s="246"/>
      <c r="D17" s="247"/>
      <c r="E17" s="248"/>
      <c r="F17" s="248"/>
      <c r="G17" s="248">
        <f t="shared" si="2"/>
        <v>0</v>
      </c>
      <c r="H17" s="249">
        <f t="shared" si="0"/>
        <v>0</v>
      </c>
      <c r="I17" s="249"/>
      <c r="J17" s="249">
        <f t="shared" si="3"/>
        <v>0</v>
      </c>
      <c r="K17" s="229">
        <f t="shared" si="1"/>
        <v>-10.199999999999999</v>
      </c>
      <c r="L17" s="248"/>
      <c r="M17" s="250">
        <f t="shared" si="4"/>
        <v>10.199999999999999</v>
      </c>
      <c r="N17" s="251" t="e">
        <f t="shared" si="5"/>
        <v>#DIV/0!</v>
      </c>
      <c r="O17" s="252" t="s">
        <v>28</v>
      </c>
      <c r="P17" s="252" t="s">
        <v>28</v>
      </c>
      <c r="Q17" s="252" t="s">
        <v>28</v>
      </c>
      <c r="R17" s="252" t="s">
        <v>28</v>
      </c>
      <c r="S17" s="252" t="s">
        <v>28</v>
      </c>
      <c r="T17" s="253" t="s">
        <v>28</v>
      </c>
    </row>
    <row r="18" spans="1:20" ht="12.75" thickBot="1">
      <c r="A18" s="467"/>
      <c r="B18" s="224"/>
      <c r="C18" s="225"/>
      <c r="D18" s="226"/>
      <c r="E18" s="226"/>
      <c r="F18" s="254"/>
      <c r="G18" s="228">
        <f t="shared" si="2"/>
        <v>0</v>
      </c>
      <c r="H18" s="230">
        <f t="shared" ref="H18:H23" si="6">G18*1%</f>
        <v>0</v>
      </c>
      <c r="I18" s="255"/>
      <c r="J18" s="230">
        <f t="shared" ref="J18:J23" si="7">H18-I18</f>
        <v>0</v>
      </c>
      <c r="K18" s="229">
        <f t="shared" si="1"/>
        <v>-10.199999999999999</v>
      </c>
      <c r="L18" s="230"/>
      <c r="M18" s="256">
        <f t="shared" ref="M18" si="8">L18-K18</f>
        <v>10.199999999999999</v>
      </c>
      <c r="N18" s="257" t="e">
        <f t="shared" ref="N18" si="9">M18/L18</f>
        <v>#DIV/0!</v>
      </c>
      <c r="O18" s="233" t="s">
        <v>28</v>
      </c>
      <c r="P18" s="233" t="s">
        <v>28</v>
      </c>
      <c r="Q18" s="233" t="s">
        <v>28</v>
      </c>
      <c r="R18" s="233" t="s">
        <v>28</v>
      </c>
      <c r="S18" s="233" t="s">
        <v>28</v>
      </c>
      <c r="T18" s="234" t="s">
        <v>28</v>
      </c>
    </row>
    <row r="19" spans="1:20" ht="12.75" thickBot="1">
      <c r="A19" s="468"/>
      <c r="B19" s="235"/>
      <c r="C19" s="236"/>
      <c r="D19" s="237"/>
      <c r="E19" s="237"/>
      <c r="F19" s="258"/>
      <c r="G19" s="228">
        <f t="shared" si="2"/>
        <v>0</v>
      </c>
      <c r="H19" s="229">
        <f t="shared" si="6"/>
        <v>0</v>
      </c>
      <c r="I19" s="259"/>
      <c r="J19" s="229">
        <f t="shared" si="7"/>
        <v>0</v>
      </c>
      <c r="K19" s="229">
        <f t="shared" si="1"/>
        <v>-10.199999999999999</v>
      </c>
      <c r="L19" s="238"/>
      <c r="M19" s="239">
        <f t="shared" ref="M19:M22" si="10">L19-K19</f>
        <v>10.199999999999999</v>
      </c>
      <c r="N19" s="240" t="e">
        <f t="shared" ref="N19:N22" si="11">M19/L19</f>
        <v>#DIV/0!</v>
      </c>
      <c r="O19" s="241" t="s">
        <v>28</v>
      </c>
      <c r="P19" s="241" t="s">
        <v>28</v>
      </c>
      <c r="Q19" s="241" t="s">
        <v>28</v>
      </c>
      <c r="R19" s="241" t="s">
        <v>28</v>
      </c>
      <c r="S19" s="241" t="s">
        <v>28</v>
      </c>
      <c r="T19" s="242" t="s">
        <v>28</v>
      </c>
    </row>
    <row r="20" spans="1:20" ht="34.5" customHeight="1" thickBot="1">
      <c r="A20" s="468"/>
      <c r="B20" s="235"/>
      <c r="C20" s="236"/>
      <c r="D20" s="237"/>
      <c r="E20" s="237"/>
      <c r="F20" s="258"/>
      <c r="G20" s="228">
        <f t="shared" si="2"/>
        <v>0</v>
      </c>
      <c r="H20" s="229">
        <f t="shared" si="6"/>
        <v>0</v>
      </c>
      <c r="I20" s="259"/>
      <c r="J20" s="229">
        <f t="shared" si="7"/>
        <v>0</v>
      </c>
      <c r="K20" s="229">
        <f t="shared" si="1"/>
        <v>-10.199999999999999</v>
      </c>
      <c r="L20" s="238"/>
      <c r="M20" s="243">
        <f t="shared" si="10"/>
        <v>10.199999999999999</v>
      </c>
      <c r="N20" s="240" t="e">
        <f t="shared" si="11"/>
        <v>#DIV/0!</v>
      </c>
      <c r="O20" s="241" t="s">
        <v>28</v>
      </c>
      <c r="P20" s="241" t="s">
        <v>28</v>
      </c>
      <c r="Q20" s="241" t="s">
        <v>28</v>
      </c>
      <c r="R20" s="241" t="s">
        <v>28</v>
      </c>
      <c r="S20" s="241" t="s">
        <v>28</v>
      </c>
      <c r="T20" s="242" t="s">
        <v>28</v>
      </c>
    </row>
    <row r="21" spans="1:20" ht="12.75" thickBot="1">
      <c r="A21" s="468"/>
      <c r="B21" s="235"/>
      <c r="C21" s="236"/>
      <c r="D21" s="244"/>
      <c r="E21" s="244"/>
      <c r="F21" s="258"/>
      <c r="G21" s="228">
        <f t="shared" si="2"/>
        <v>0</v>
      </c>
      <c r="H21" s="229">
        <f t="shared" si="6"/>
        <v>0</v>
      </c>
      <c r="I21" s="259"/>
      <c r="J21" s="229">
        <f t="shared" si="7"/>
        <v>0</v>
      </c>
      <c r="K21" s="229">
        <f t="shared" si="1"/>
        <v>-10.199999999999999</v>
      </c>
      <c r="L21" s="238"/>
      <c r="M21" s="243">
        <f t="shared" si="10"/>
        <v>10.199999999999999</v>
      </c>
      <c r="N21" s="240" t="e">
        <f t="shared" si="11"/>
        <v>#DIV/0!</v>
      </c>
      <c r="O21" s="241" t="s">
        <v>28</v>
      </c>
      <c r="P21" s="241" t="s">
        <v>28</v>
      </c>
      <c r="Q21" s="241" t="s">
        <v>28</v>
      </c>
      <c r="R21" s="241" t="s">
        <v>28</v>
      </c>
      <c r="S21" s="241" t="s">
        <v>28</v>
      </c>
      <c r="T21" s="242" t="s">
        <v>28</v>
      </c>
    </row>
    <row r="22" spans="1:20" ht="12.75" thickBot="1">
      <c r="A22" s="469"/>
      <c r="B22" s="245"/>
      <c r="C22" s="246"/>
      <c r="D22" s="247"/>
      <c r="E22" s="247"/>
      <c r="F22" s="260"/>
      <c r="G22" s="261">
        <f t="shared" si="2"/>
        <v>0</v>
      </c>
      <c r="H22" s="249">
        <f t="shared" si="6"/>
        <v>0</v>
      </c>
      <c r="I22" s="262"/>
      <c r="J22" s="249">
        <f t="shared" si="7"/>
        <v>0</v>
      </c>
      <c r="K22" s="229">
        <f t="shared" si="1"/>
        <v>-10.199999999999999</v>
      </c>
      <c r="L22" s="248"/>
      <c r="M22" s="250">
        <f t="shared" si="10"/>
        <v>10.199999999999999</v>
      </c>
      <c r="N22" s="251" t="e">
        <f t="shared" si="11"/>
        <v>#DIV/0!</v>
      </c>
      <c r="O22" s="252" t="s">
        <v>28</v>
      </c>
      <c r="P22" s="252" t="s">
        <v>28</v>
      </c>
      <c r="Q22" s="252" t="s">
        <v>28</v>
      </c>
      <c r="R22" s="252" t="s">
        <v>28</v>
      </c>
      <c r="S22" s="252" t="s">
        <v>28</v>
      </c>
      <c r="T22" s="253" t="s">
        <v>28</v>
      </c>
    </row>
    <row r="23" spans="1:20" ht="12.75" thickBot="1">
      <c r="A23" s="467"/>
      <c r="B23" s="224"/>
      <c r="C23" s="225"/>
      <c r="D23" s="226"/>
      <c r="E23" s="254"/>
      <c r="F23" s="254"/>
      <c r="G23" s="228">
        <f t="shared" si="2"/>
        <v>0</v>
      </c>
      <c r="H23" s="230">
        <f t="shared" si="6"/>
        <v>0</v>
      </c>
      <c r="I23" s="230"/>
      <c r="J23" s="230">
        <f t="shared" si="7"/>
        <v>0</v>
      </c>
      <c r="K23" s="229">
        <f>(G23-H23-140)*13%+8</f>
        <v>-10.199999999999999</v>
      </c>
      <c r="L23" s="230"/>
      <c r="M23" s="256">
        <f t="shared" ref="M23" si="12">L23-K23</f>
        <v>10.199999999999999</v>
      </c>
      <c r="N23" s="257" t="e">
        <f t="shared" ref="N23" si="13">M23/L23</f>
        <v>#DIV/0!</v>
      </c>
      <c r="O23" s="233" t="s">
        <v>28</v>
      </c>
      <c r="P23" s="233" t="s">
        <v>28</v>
      </c>
      <c r="Q23" s="233" t="s">
        <v>28</v>
      </c>
      <c r="R23" s="233" t="s">
        <v>28</v>
      </c>
      <c r="S23" s="233" t="s">
        <v>28</v>
      </c>
      <c r="T23" s="234" t="s">
        <v>28</v>
      </c>
    </row>
    <row r="24" spans="1:20" ht="12.75" thickBot="1">
      <c r="A24" s="468"/>
      <c r="B24" s="235"/>
      <c r="C24" s="236"/>
      <c r="D24" s="237"/>
      <c r="E24" s="263"/>
      <c r="F24" s="258"/>
      <c r="G24" s="228">
        <f t="shared" si="2"/>
        <v>0</v>
      </c>
      <c r="H24" s="229">
        <f t="shared" ref="H24:H27" si="14">G24*1%</f>
        <v>0</v>
      </c>
      <c r="I24" s="238"/>
      <c r="J24" s="229">
        <f t="shared" ref="J24:J27" si="15">H24-I24</f>
        <v>0</v>
      </c>
      <c r="K24" s="229">
        <f t="shared" si="1"/>
        <v>-10.199999999999999</v>
      </c>
      <c r="L24" s="238"/>
      <c r="M24" s="239">
        <f t="shared" ref="M24:M27" si="16">L24-K24</f>
        <v>10.199999999999999</v>
      </c>
      <c r="N24" s="240" t="e">
        <f t="shared" ref="N24:N27" si="17">M24/L24</f>
        <v>#DIV/0!</v>
      </c>
      <c r="O24" s="241" t="s">
        <v>28</v>
      </c>
      <c r="P24" s="241" t="s">
        <v>28</v>
      </c>
      <c r="Q24" s="241" t="s">
        <v>28</v>
      </c>
      <c r="R24" s="241" t="s">
        <v>28</v>
      </c>
      <c r="S24" s="241" t="s">
        <v>28</v>
      </c>
      <c r="T24" s="242" t="s">
        <v>28</v>
      </c>
    </row>
    <row r="25" spans="1:20" ht="30.75" customHeight="1" thickBot="1">
      <c r="A25" s="468"/>
      <c r="B25" s="235"/>
      <c r="C25" s="236"/>
      <c r="D25" s="237"/>
      <c r="E25" s="263"/>
      <c r="F25" s="258"/>
      <c r="G25" s="228">
        <f t="shared" si="2"/>
        <v>0</v>
      </c>
      <c r="H25" s="229">
        <f t="shared" si="14"/>
        <v>0</v>
      </c>
      <c r="I25" s="238"/>
      <c r="J25" s="229">
        <f t="shared" si="15"/>
        <v>0</v>
      </c>
      <c r="K25" s="229">
        <f t="shared" si="1"/>
        <v>-10.199999999999999</v>
      </c>
      <c r="L25" s="238"/>
      <c r="M25" s="243">
        <f t="shared" si="16"/>
        <v>10.199999999999999</v>
      </c>
      <c r="N25" s="240" t="e">
        <f t="shared" si="17"/>
        <v>#DIV/0!</v>
      </c>
      <c r="O25" s="241" t="s">
        <v>28</v>
      </c>
      <c r="P25" s="241" t="s">
        <v>28</v>
      </c>
      <c r="Q25" s="241" t="s">
        <v>28</v>
      </c>
      <c r="R25" s="241" t="s">
        <v>28</v>
      </c>
      <c r="S25" s="241" t="s">
        <v>28</v>
      </c>
      <c r="T25" s="242" t="s">
        <v>28</v>
      </c>
    </row>
    <row r="26" spans="1:20" ht="12.75" thickBot="1">
      <c r="A26" s="468"/>
      <c r="B26" s="235"/>
      <c r="C26" s="236"/>
      <c r="D26" s="244"/>
      <c r="E26" s="264"/>
      <c r="F26" s="258"/>
      <c r="G26" s="228">
        <f t="shared" si="2"/>
        <v>0</v>
      </c>
      <c r="H26" s="229">
        <f t="shared" si="14"/>
        <v>0</v>
      </c>
      <c r="I26" s="238"/>
      <c r="J26" s="229">
        <f t="shared" si="15"/>
        <v>0</v>
      </c>
      <c r="K26" s="229">
        <f t="shared" si="1"/>
        <v>-10.199999999999999</v>
      </c>
      <c r="L26" s="238"/>
      <c r="M26" s="243">
        <f t="shared" si="16"/>
        <v>10.199999999999999</v>
      </c>
      <c r="N26" s="240" t="e">
        <f t="shared" si="17"/>
        <v>#DIV/0!</v>
      </c>
      <c r="O26" s="241" t="s">
        <v>28</v>
      </c>
      <c r="P26" s="241" t="s">
        <v>28</v>
      </c>
      <c r="Q26" s="241" t="s">
        <v>28</v>
      </c>
      <c r="R26" s="241" t="s">
        <v>28</v>
      </c>
      <c r="S26" s="241" t="s">
        <v>28</v>
      </c>
      <c r="T26" s="242" t="s">
        <v>28</v>
      </c>
    </row>
    <row r="27" spans="1:20" ht="12.75" thickBot="1">
      <c r="A27" s="469"/>
      <c r="B27" s="245"/>
      <c r="C27" s="246"/>
      <c r="D27" s="247"/>
      <c r="E27" s="265"/>
      <c r="F27" s="260"/>
      <c r="G27" s="261">
        <f t="shared" si="2"/>
        <v>0</v>
      </c>
      <c r="H27" s="249">
        <f t="shared" si="14"/>
        <v>0</v>
      </c>
      <c r="I27" s="248"/>
      <c r="J27" s="249">
        <f t="shared" si="15"/>
        <v>0</v>
      </c>
      <c r="K27" s="229">
        <f t="shared" si="1"/>
        <v>-10.199999999999999</v>
      </c>
      <c r="L27" s="248"/>
      <c r="M27" s="250">
        <f t="shared" si="16"/>
        <v>10.199999999999999</v>
      </c>
      <c r="N27" s="251" t="e">
        <f t="shared" si="17"/>
        <v>#DIV/0!</v>
      </c>
      <c r="O27" s="252" t="s">
        <v>28</v>
      </c>
      <c r="P27" s="252" t="s">
        <v>28</v>
      </c>
      <c r="Q27" s="252" t="s">
        <v>28</v>
      </c>
      <c r="R27" s="252" t="s">
        <v>28</v>
      </c>
      <c r="S27" s="252" t="s">
        <v>28</v>
      </c>
      <c r="T27" s="253" t="s">
        <v>28</v>
      </c>
    </row>
    <row r="28" spans="1:20">
      <c r="A28" s="143"/>
    </row>
    <row r="29" spans="1:20" ht="15" customHeight="1">
      <c r="A29" s="266"/>
      <c r="B29" s="178"/>
      <c r="C29" s="178"/>
      <c r="D29" s="178"/>
      <c r="E29" s="178"/>
      <c r="F29" s="178"/>
      <c r="G29" s="178"/>
      <c r="H29" s="178"/>
      <c r="I29" s="178"/>
      <c r="J29" s="178"/>
      <c r="K29" s="178"/>
      <c r="L29" s="178"/>
      <c r="M29" s="178"/>
      <c r="N29" s="178"/>
      <c r="O29" s="178"/>
      <c r="P29" s="178"/>
      <c r="Q29" s="178"/>
    </row>
    <row r="30" spans="1:20">
      <c r="A30" s="267"/>
      <c r="B30" s="178"/>
      <c r="C30" s="178"/>
      <c r="D30" s="178"/>
      <c r="E30" s="178"/>
      <c r="F30" s="178"/>
      <c r="G30" s="178"/>
      <c r="H30" s="178"/>
      <c r="I30" s="178"/>
      <c r="J30" s="178"/>
      <c r="K30" s="178"/>
      <c r="L30" s="178"/>
      <c r="M30" s="178"/>
      <c r="N30" s="178"/>
      <c r="O30" s="178"/>
      <c r="P30" s="178"/>
      <c r="Q30" s="178"/>
    </row>
    <row r="31" spans="1:20" ht="15" customHeight="1">
      <c r="G31" s="268"/>
      <c r="H31" s="268"/>
      <c r="I31" s="269"/>
      <c r="J31" s="268"/>
      <c r="K31" s="268"/>
      <c r="L31" s="268"/>
      <c r="M31" s="268"/>
      <c r="N31" s="268"/>
      <c r="O31" s="268"/>
      <c r="P31" s="268"/>
      <c r="Q31" s="268"/>
    </row>
    <row r="32" spans="1:20">
      <c r="B32" s="55" t="s">
        <v>198</v>
      </c>
      <c r="C32" s="479"/>
      <c r="D32" s="479"/>
      <c r="E32" s="479"/>
      <c r="F32" s="479"/>
      <c r="G32" s="268"/>
      <c r="H32" s="268"/>
      <c r="I32" s="268"/>
      <c r="J32" s="268"/>
      <c r="K32" s="268"/>
      <c r="L32" s="268"/>
      <c r="M32" s="268"/>
      <c r="N32" s="268"/>
      <c r="O32" s="268"/>
      <c r="P32" s="268"/>
      <c r="Q32" s="268"/>
    </row>
    <row r="33" spans="2:6" ht="13.5" customHeight="1">
      <c r="C33" s="479"/>
      <c r="D33" s="479"/>
      <c r="E33" s="479"/>
      <c r="F33" s="479"/>
    </row>
    <row r="34" spans="2:6" hidden="1">
      <c r="B34" s="206"/>
      <c r="C34" s="479"/>
      <c r="D34" s="479"/>
      <c r="E34" s="479"/>
      <c r="F34" s="479"/>
    </row>
    <row r="35" spans="2:6" ht="16.5" customHeight="1">
      <c r="B35" s="206"/>
      <c r="C35" s="479"/>
      <c r="D35" s="479"/>
      <c r="E35" s="479"/>
      <c r="F35" s="479"/>
    </row>
    <row r="36" spans="2:6">
      <c r="B36" s="206"/>
      <c r="C36" s="270"/>
    </row>
    <row r="37" spans="2:6" ht="14.1" customHeight="1">
      <c r="B37" s="206"/>
      <c r="C37" s="270"/>
    </row>
    <row r="38" spans="2:6">
      <c r="B38" s="206"/>
      <c r="C38" s="270"/>
    </row>
  </sheetData>
  <mergeCells count="32">
    <mergeCell ref="T10:T11"/>
    <mergeCell ref="I1:I4"/>
    <mergeCell ref="L1:L3"/>
    <mergeCell ref="K8:N8"/>
    <mergeCell ref="O8:T8"/>
    <mergeCell ref="M9:N9"/>
    <mergeCell ref="G8:G11"/>
    <mergeCell ref="P10:P11"/>
    <mergeCell ref="Q10:Q11"/>
    <mergeCell ref="R10:R11"/>
    <mergeCell ref="S10:S11"/>
    <mergeCell ref="O10:O11"/>
    <mergeCell ref="K9:L9"/>
    <mergeCell ref="H8:J8"/>
    <mergeCell ref="H9:I9"/>
    <mergeCell ref="H10:H11"/>
    <mergeCell ref="I10:I11"/>
    <mergeCell ref="J10:J11"/>
    <mergeCell ref="K10:K11"/>
    <mergeCell ref="L10:L11"/>
    <mergeCell ref="M10:M11"/>
    <mergeCell ref="N10:N11"/>
    <mergeCell ref="A23:A27"/>
    <mergeCell ref="A8:A11"/>
    <mergeCell ref="B8:B11"/>
    <mergeCell ref="E8:E11"/>
    <mergeCell ref="C32:F35"/>
    <mergeCell ref="A13:A17"/>
    <mergeCell ref="A18:A22"/>
    <mergeCell ref="C8:C11"/>
    <mergeCell ref="D8:D11"/>
    <mergeCell ref="F8:F11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pageSetUpPr fitToPage="1"/>
  </sheetPr>
  <dimension ref="A1:AN62"/>
  <sheetViews>
    <sheetView zoomScale="90" zoomScaleNormal="90" workbookViewId="0">
      <selection activeCell="C66" sqref="C66"/>
    </sheetView>
  </sheetViews>
  <sheetFormatPr defaultColWidth="8.85546875" defaultRowHeight="12"/>
  <cols>
    <col min="1" max="1" width="4.42578125" style="21" customWidth="1"/>
    <col min="2" max="2" width="35.140625" style="21" customWidth="1"/>
    <col min="3" max="3" width="19.42578125" style="21" customWidth="1"/>
    <col min="4" max="4" width="12.7109375" style="21" customWidth="1"/>
    <col min="5" max="5" width="15.140625" style="21" customWidth="1"/>
    <col min="6" max="6" width="17.28515625" style="21" customWidth="1"/>
    <col min="7" max="7" width="16.42578125" style="21" customWidth="1"/>
    <col min="8" max="8" width="12.7109375" style="21" customWidth="1"/>
    <col min="9" max="9" width="11.85546875" style="21" customWidth="1"/>
    <col min="10" max="10" width="29" style="21" customWidth="1"/>
    <col min="11" max="11" width="14.42578125" style="21" customWidth="1"/>
    <col min="12" max="12" width="13" style="21" customWidth="1"/>
    <col min="13" max="13" width="11.5703125" style="21" customWidth="1"/>
    <col min="14" max="16" width="8.85546875" style="21"/>
    <col min="17" max="17" width="36.5703125" style="21" customWidth="1"/>
    <col min="18" max="18" width="8.85546875" style="21"/>
    <col min="19" max="19" width="8.85546875" style="21" customWidth="1"/>
    <col min="20" max="16384" width="8.85546875" style="21"/>
  </cols>
  <sheetData>
    <row r="1" spans="1:40" ht="15.75" customHeight="1">
      <c r="A1" s="23" t="str">
        <f>Титул!A4</f>
        <v>Барнома: Музди мехнат</v>
      </c>
      <c r="F1" s="22" t="str">
        <f>Титул!D1</f>
        <v>Тахия намуд</v>
      </c>
      <c r="G1" s="22" t="str">
        <f>Титул!E1</f>
        <v>Аз назар гузаронид</v>
      </c>
      <c r="H1" s="422" t="s">
        <v>24</v>
      </c>
    </row>
    <row r="2" spans="1:40" ht="19.5" customHeight="1">
      <c r="A2" s="285" t="str">
        <f>Титул!A5</f>
        <v xml:space="preserve">Мизоч: </v>
      </c>
      <c r="B2" s="268"/>
      <c r="D2" s="24"/>
      <c r="F2" s="22">
        <f>Титул!D2</f>
        <v>0</v>
      </c>
      <c r="G2" s="22">
        <f>Титул!E2</f>
        <v>0</v>
      </c>
      <c r="H2" s="422"/>
    </row>
    <row r="3" spans="1:40" ht="15.75" customHeight="1">
      <c r="A3" s="286" t="str">
        <f>Титул!A6</f>
        <v xml:space="preserve">Санаи хисоботи: </v>
      </c>
      <c r="B3" s="286"/>
      <c r="D3" s="24"/>
      <c r="F3" s="22" t="str">
        <f>Титул!D3</f>
        <v>Сана</v>
      </c>
      <c r="G3" s="22" t="str">
        <f>Титул!E3</f>
        <v>Сана</v>
      </c>
      <c r="H3" s="422"/>
    </row>
    <row r="4" spans="1:40" s="287" customFormat="1" ht="15" customHeight="1">
      <c r="D4" s="288"/>
      <c r="E4" s="288"/>
      <c r="F4" s="25">
        <f>Титул!D4</f>
        <v>0</v>
      </c>
      <c r="G4" s="25">
        <f>Титул!E4</f>
        <v>0</v>
      </c>
      <c r="H4" s="422"/>
      <c r="I4" s="288"/>
      <c r="J4" s="288"/>
      <c r="K4" s="288"/>
      <c r="L4" s="288"/>
      <c r="M4" s="288"/>
      <c r="N4" s="288"/>
      <c r="O4" s="288"/>
      <c r="P4" s="288"/>
      <c r="Q4" s="288"/>
      <c r="R4" s="288"/>
      <c r="S4" s="288"/>
      <c r="T4" s="288"/>
      <c r="U4" s="289"/>
      <c r="V4" s="290"/>
      <c r="W4" s="290"/>
      <c r="X4" s="290"/>
      <c r="Y4" s="291"/>
      <c r="Z4" s="292"/>
      <c r="AA4" s="292"/>
      <c r="AB4" s="293"/>
      <c r="AI4" s="290"/>
      <c r="AJ4" s="289"/>
      <c r="AK4" s="294"/>
      <c r="AL4" s="290"/>
      <c r="AM4" s="295"/>
      <c r="AN4" s="295"/>
    </row>
    <row r="5" spans="1:40" s="287" customFormat="1" ht="15" customHeight="1">
      <c r="A5" s="296" t="s">
        <v>285</v>
      </c>
      <c r="B5" s="297"/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88"/>
      <c r="N5" s="288"/>
      <c r="O5" s="288"/>
      <c r="P5" s="288"/>
      <c r="Q5" s="288"/>
      <c r="R5" s="288"/>
      <c r="S5" s="288"/>
      <c r="T5" s="288"/>
      <c r="U5" s="289"/>
      <c r="V5" s="290"/>
      <c r="W5" s="290"/>
      <c r="X5" s="290"/>
      <c r="Y5" s="291"/>
      <c r="Z5" s="292"/>
      <c r="AA5" s="292"/>
      <c r="AB5" s="293"/>
      <c r="AI5" s="290"/>
      <c r="AJ5" s="289"/>
      <c r="AK5" s="294"/>
      <c r="AL5" s="290"/>
      <c r="AM5" s="295"/>
      <c r="AN5" s="295"/>
    </row>
    <row r="6" spans="1:40" s="24" customFormat="1">
      <c r="A6" s="298"/>
      <c r="B6" s="298"/>
      <c r="C6" s="298"/>
      <c r="D6" s="298"/>
      <c r="E6" s="298"/>
      <c r="F6" s="298"/>
      <c r="G6" s="298"/>
    </row>
    <row r="7" spans="1:40" s="24" customFormat="1">
      <c r="A7" s="101"/>
      <c r="B7" s="101"/>
      <c r="C7" s="101"/>
      <c r="D7" s="101"/>
      <c r="E7" s="101"/>
      <c r="F7" s="101"/>
      <c r="G7" s="101"/>
    </row>
    <row r="8" spans="1:40" ht="12.75" thickBot="1">
      <c r="A8" s="299"/>
      <c r="B8" s="299"/>
      <c r="C8" s="299"/>
      <c r="D8" s="299"/>
      <c r="E8" s="299"/>
      <c r="F8" s="299"/>
    </row>
    <row r="9" spans="1:40" s="100" customFormat="1" ht="16.5" customHeight="1" thickBot="1">
      <c r="A9" s="540"/>
      <c r="B9" s="541"/>
      <c r="C9" s="541"/>
      <c r="D9" s="541"/>
      <c r="E9" s="541"/>
      <c r="F9" s="542"/>
      <c r="G9" s="378" t="s">
        <v>288</v>
      </c>
    </row>
    <row r="10" spans="1:40" s="136" customFormat="1" ht="63" customHeight="1" thickBot="1">
      <c r="A10" s="300"/>
      <c r="B10" s="375" t="s">
        <v>268</v>
      </c>
      <c r="C10" s="301"/>
      <c r="D10" s="536" t="s">
        <v>286</v>
      </c>
      <c r="E10" s="537"/>
      <c r="F10" s="301" t="s">
        <v>287</v>
      </c>
      <c r="G10" s="379" t="s">
        <v>289</v>
      </c>
    </row>
    <row r="11" spans="1:40" ht="15" customHeight="1" thickBot="1">
      <c r="A11" s="302">
        <v>1</v>
      </c>
      <c r="B11" s="303"/>
      <c r="C11" s="304"/>
      <c r="D11" s="538"/>
      <c r="E11" s="539"/>
      <c r="F11" s="305"/>
      <c r="G11" s="306"/>
    </row>
    <row r="12" spans="1:40" s="24" customFormat="1">
      <c r="A12" s="101"/>
    </row>
    <row r="13" spans="1:40" s="24" customFormat="1">
      <c r="A13" s="307" t="s">
        <v>290</v>
      </c>
      <c r="B13" s="307"/>
      <c r="C13" s="130"/>
      <c r="D13" s="130"/>
    </row>
    <row r="14" spans="1:40" s="24" customFormat="1" ht="12.75" thickBot="1">
      <c r="A14" s="101"/>
      <c r="B14" s="100"/>
    </row>
    <row r="15" spans="1:40" s="24" customFormat="1" ht="18.75" customHeight="1" thickBot="1">
      <c r="A15" s="534" t="s">
        <v>291</v>
      </c>
      <c r="B15" s="535"/>
      <c r="C15" s="535"/>
      <c r="D15" s="535"/>
      <c r="E15" s="535"/>
      <c r="F15" s="510"/>
      <c r="G15" s="378" t="s">
        <v>288</v>
      </c>
    </row>
    <row r="16" spans="1:40" s="24" customFormat="1" ht="50.25" customHeight="1" thickBot="1">
      <c r="A16" s="308"/>
      <c r="B16" s="377" t="s">
        <v>268</v>
      </c>
      <c r="C16" s="309" t="s">
        <v>292</v>
      </c>
      <c r="D16" s="545" t="s">
        <v>293</v>
      </c>
      <c r="E16" s="546"/>
      <c r="F16" s="547"/>
      <c r="G16" s="309" t="str">
        <f>G10</f>
        <v>Оё назорат вокеан самаранок мебошад? Ха/Не?</v>
      </c>
    </row>
    <row r="17" spans="1:10" s="24" customFormat="1" ht="12.75" thickBot="1">
      <c r="A17" s="310">
        <v>1</v>
      </c>
      <c r="B17" s="311"/>
      <c r="C17" s="312"/>
      <c r="D17" s="551" t="s">
        <v>28</v>
      </c>
      <c r="E17" s="552"/>
      <c r="F17" s="553"/>
      <c r="G17" s="313" t="s">
        <v>28</v>
      </c>
    </row>
    <row r="18" spans="1:10" s="24" customFormat="1" ht="12.75" thickBot="1">
      <c r="A18" s="314">
        <v>2</v>
      </c>
      <c r="B18" s="315"/>
      <c r="C18" s="316"/>
      <c r="D18" s="548" t="s">
        <v>28</v>
      </c>
      <c r="E18" s="549"/>
      <c r="F18" s="550"/>
      <c r="G18" s="317" t="s">
        <v>28</v>
      </c>
    </row>
    <row r="20" spans="1:10">
      <c r="B20" s="307" t="s">
        <v>294</v>
      </c>
      <c r="C20" s="307"/>
    </row>
    <row r="21" spans="1:10">
      <c r="A21" s="554"/>
      <c r="B21" s="554"/>
      <c r="C21" s="554"/>
      <c r="D21" s="554"/>
    </row>
    <row r="22" spans="1:10">
      <c r="A22" s="296" t="s">
        <v>295</v>
      </c>
    </row>
    <row r="23" spans="1:10" ht="12.75" thickBot="1">
      <c r="A23" s="296"/>
    </row>
    <row r="24" spans="1:10" ht="15.75" customHeight="1" thickBot="1">
      <c r="A24" s="551"/>
      <c r="B24" s="552"/>
      <c r="C24" s="552"/>
      <c r="D24" s="552"/>
      <c r="E24" s="552"/>
      <c r="F24" s="553"/>
      <c r="G24" s="318" t="s">
        <v>298</v>
      </c>
    </row>
    <row r="25" spans="1:10" s="270" customFormat="1" ht="15.75" customHeight="1" thickBot="1">
      <c r="A25" s="498" t="s">
        <v>38</v>
      </c>
      <c r="B25" s="498" t="s">
        <v>268</v>
      </c>
      <c r="C25" s="501" t="s">
        <v>296</v>
      </c>
      <c r="D25" s="520" t="s">
        <v>297</v>
      </c>
      <c r="E25" s="521"/>
      <c r="F25" s="522"/>
      <c r="G25" s="543" t="s">
        <v>299</v>
      </c>
    </row>
    <row r="26" spans="1:10" s="270" customFormat="1" ht="27" customHeight="1" thickBot="1">
      <c r="A26" s="499"/>
      <c r="B26" s="499"/>
      <c r="C26" s="502"/>
      <c r="D26" s="490" t="s">
        <v>279</v>
      </c>
      <c r="E26" s="490" t="s">
        <v>277</v>
      </c>
      <c r="F26" s="309" t="s">
        <v>223</v>
      </c>
      <c r="G26" s="544"/>
    </row>
    <row r="27" spans="1:10" s="270" customFormat="1" ht="13.5" customHeight="1" thickBot="1">
      <c r="A27" s="319">
        <v>1</v>
      </c>
      <c r="B27" s="320"/>
      <c r="C27" s="321"/>
      <c r="D27" s="491"/>
      <c r="E27" s="491"/>
      <c r="F27" s="322">
        <f>D27-E27</f>
        <v>0</v>
      </c>
      <c r="G27" s="324" t="s">
        <v>108</v>
      </c>
    </row>
    <row r="28" spans="1:10" s="270" customFormat="1" ht="13.5" customHeight="1" thickBot="1">
      <c r="A28" s="319">
        <v>2</v>
      </c>
      <c r="B28" s="320"/>
      <c r="C28" s="321"/>
      <c r="D28" s="322">
        <f t="shared" ref="D28:D29" si="0">G39</f>
        <v>0</v>
      </c>
      <c r="E28" s="323">
        <f t="shared" ref="E28:E29" si="1">H39</f>
        <v>0</v>
      </c>
      <c r="F28" s="322">
        <f t="shared" ref="F28:F30" si="2">D28-E28</f>
        <v>0</v>
      </c>
      <c r="G28" s="324" t="s">
        <v>108</v>
      </c>
    </row>
    <row r="29" spans="1:10" ht="12.75" thickBot="1">
      <c r="A29" s="325">
        <v>3</v>
      </c>
      <c r="B29" s="320"/>
      <c r="C29" s="321"/>
      <c r="D29" s="322">
        <f t="shared" si="0"/>
        <v>0</v>
      </c>
      <c r="E29" s="323">
        <f t="shared" si="1"/>
        <v>0</v>
      </c>
      <c r="F29" s="322">
        <f t="shared" si="2"/>
        <v>0</v>
      </c>
      <c r="G29" s="324" t="s">
        <v>108</v>
      </c>
      <c r="H29" s="524" t="s">
        <v>74</v>
      </c>
    </row>
    <row r="30" spans="1:10" ht="12.75" thickBot="1">
      <c r="A30" s="326">
        <v>4</v>
      </c>
      <c r="B30" s="320"/>
      <c r="C30" s="321"/>
      <c r="D30" s="322">
        <f>G41</f>
        <v>0</v>
      </c>
      <c r="E30" s="323">
        <f>H41</f>
        <v>0</v>
      </c>
      <c r="F30" s="322">
        <f t="shared" si="2"/>
        <v>0</v>
      </c>
      <c r="G30" s="324" t="s">
        <v>108</v>
      </c>
      <c r="H30" s="524"/>
      <c r="J30" s="150"/>
    </row>
    <row r="31" spans="1:10">
      <c r="A31" s="111"/>
      <c r="B31" s="327"/>
      <c r="C31" s="328"/>
      <c r="D31" s="329"/>
      <c r="E31" s="329"/>
      <c r="F31" s="329"/>
      <c r="G31" s="330"/>
      <c r="H31" s="331"/>
      <c r="J31" s="150"/>
    </row>
    <row r="33" spans="1:17">
      <c r="A33" s="267" t="s">
        <v>49</v>
      </c>
      <c r="B33" s="21" t="s">
        <v>300</v>
      </c>
    </row>
    <row r="34" spans="1:17">
      <c r="A34" s="267"/>
    </row>
    <row r="35" spans="1:17">
      <c r="A35" s="523" t="s">
        <v>301</v>
      </c>
      <c r="B35" s="523"/>
      <c r="C35" s="178"/>
      <c r="D35" s="178"/>
      <c r="E35" s="178"/>
      <c r="F35" s="178"/>
      <c r="G35" s="178"/>
      <c r="H35" s="178"/>
      <c r="I35" s="178"/>
    </row>
    <row r="36" spans="1:17" ht="12.75" thickBot="1">
      <c r="A36" s="30"/>
      <c r="B36" s="30"/>
      <c r="C36" s="178"/>
      <c r="D36" s="178"/>
      <c r="E36" s="178"/>
      <c r="F36" s="178"/>
      <c r="G36" s="178"/>
      <c r="H36" s="178"/>
      <c r="I36" s="178"/>
    </row>
    <row r="37" spans="1:17" ht="49.5" customHeight="1" thickBot="1">
      <c r="A37" s="30"/>
      <c r="B37" s="498" t="s">
        <v>302</v>
      </c>
      <c r="C37" s="271" t="s">
        <v>303</v>
      </c>
      <c r="D37" s="380" t="s">
        <v>304</v>
      </c>
      <c r="E37" s="274" t="s">
        <v>78</v>
      </c>
      <c r="F37" s="273" t="s">
        <v>305</v>
      </c>
      <c r="G37" s="272" t="s">
        <v>306</v>
      </c>
      <c r="H37" s="272" t="s">
        <v>307</v>
      </c>
      <c r="I37" s="309" t="s">
        <v>223</v>
      </c>
      <c r="J37" s="274" t="s">
        <v>308</v>
      </c>
    </row>
    <row r="38" spans="1:17" ht="24.75" thickBot="1">
      <c r="A38" s="30"/>
      <c r="B38" s="499"/>
      <c r="C38" s="275"/>
      <c r="D38" s="280"/>
      <c r="E38" s="276">
        <v>29.3</v>
      </c>
      <c r="F38" s="277"/>
      <c r="G38" s="276">
        <f>(D38/E38)*F38</f>
        <v>0</v>
      </c>
      <c r="H38" s="277"/>
      <c r="I38" s="276">
        <f>G38-H38</f>
        <v>0</v>
      </c>
      <c r="J38" s="278" t="s">
        <v>309</v>
      </c>
      <c r="L38" s="509"/>
      <c r="M38" s="509"/>
      <c r="N38" s="509"/>
      <c r="O38" s="509"/>
      <c r="P38" s="509"/>
      <c r="Q38" s="509"/>
    </row>
    <row r="39" spans="1:17" ht="40.5" customHeight="1" thickBot="1">
      <c r="A39" s="30"/>
      <c r="B39" s="279"/>
      <c r="C39" s="275"/>
      <c r="D39" s="280"/>
      <c r="E39" s="281">
        <v>29.3</v>
      </c>
      <c r="F39" s="282"/>
      <c r="G39" s="281">
        <f>(D39/E39)*F39</f>
        <v>0</v>
      </c>
      <c r="H39" s="282"/>
      <c r="I39" s="281">
        <f>G39-H39</f>
        <v>0</v>
      </c>
      <c r="J39" s="278" t="s">
        <v>309</v>
      </c>
      <c r="L39" s="509"/>
      <c r="M39" s="509"/>
      <c r="N39" s="509"/>
      <c r="O39" s="509"/>
      <c r="P39" s="509"/>
      <c r="Q39" s="509"/>
    </row>
    <row r="40" spans="1:17" ht="61.5" customHeight="1" thickBot="1">
      <c r="A40" s="30"/>
      <c r="B40" s="279"/>
      <c r="C40" s="283"/>
      <c r="D40" s="280"/>
      <c r="E40" s="281">
        <v>29.3</v>
      </c>
      <c r="F40" s="282"/>
      <c r="G40" s="281">
        <f>(D40/E40)*F40</f>
        <v>0</v>
      </c>
      <c r="H40" s="282"/>
      <c r="I40" s="281">
        <f>G40-H40</f>
        <v>0</v>
      </c>
      <c r="J40" s="284" t="s">
        <v>310</v>
      </c>
    </row>
    <row r="41" spans="1:17" ht="24.75" thickBot="1">
      <c r="A41" s="30"/>
      <c r="B41" s="279"/>
      <c r="C41" s="283"/>
      <c r="D41" s="280"/>
      <c r="E41" s="281">
        <v>29.3</v>
      </c>
      <c r="F41" s="282"/>
      <c r="G41" s="281">
        <f>(D41/E41)*F41</f>
        <v>0</v>
      </c>
      <c r="H41" s="282"/>
      <c r="I41" s="281">
        <f>G41-H41</f>
        <v>0</v>
      </c>
      <c r="J41" s="284" t="s">
        <v>311</v>
      </c>
    </row>
    <row r="42" spans="1:17" ht="9.75" customHeight="1">
      <c r="A42" s="30"/>
      <c r="B42" s="30"/>
      <c r="C42" s="178"/>
      <c r="D42" s="178"/>
      <c r="E42" s="178"/>
      <c r="F42" s="178"/>
      <c r="G42" s="178"/>
      <c r="H42" s="178"/>
      <c r="I42" s="178"/>
    </row>
    <row r="43" spans="1:17" ht="9.75" customHeight="1" thickBot="1">
      <c r="A43" s="30"/>
      <c r="B43" s="30"/>
      <c r="C43" s="178"/>
      <c r="D43" s="178"/>
      <c r="E43" s="178"/>
      <c r="F43" s="178"/>
      <c r="G43" s="178"/>
      <c r="H43" s="178"/>
      <c r="I43" s="178"/>
    </row>
    <row r="44" spans="1:17" ht="17.25" customHeight="1">
      <c r="A44" s="30"/>
      <c r="B44" s="332" t="s">
        <v>198</v>
      </c>
      <c r="C44" s="525"/>
      <c r="D44" s="526"/>
      <c r="E44" s="526"/>
      <c r="F44" s="526"/>
      <c r="G44" s="526"/>
      <c r="H44" s="526"/>
      <c r="I44" s="526"/>
      <c r="J44" s="527"/>
    </row>
    <row r="45" spans="1:17" ht="9.75" customHeight="1">
      <c r="A45" s="30"/>
      <c r="B45" s="30"/>
      <c r="C45" s="528"/>
      <c r="D45" s="529"/>
      <c r="E45" s="529"/>
      <c r="F45" s="529"/>
      <c r="G45" s="529"/>
      <c r="H45" s="529"/>
      <c r="I45" s="529"/>
      <c r="J45" s="530"/>
    </row>
    <row r="46" spans="1:17">
      <c r="C46" s="528"/>
      <c r="D46" s="529"/>
      <c r="E46" s="529"/>
      <c r="F46" s="529"/>
      <c r="G46" s="529"/>
      <c r="H46" s="529"/>
      <c r="I46" s="529"/>
      <c r="J46" s="530"/>
    </row>
    <row r="47" spans="1:17" ht="12.75" customHeight="1" thickBot="1">
      <c r="C47" s="531"/>
      <c r="D47" s="532"/>
      <c r="E47" s="532"/>
      <c r="F47" s="532"/>
      <c r="G47" s="532"/>
      <c r="H47" s="532"/>
      <c r="I47" s="532"/>
      <c r="J47" s="533"/>
    </row>
    <row r="48" spans="1:17" ht="49.5" customHeight="1">
      <c r="A48" s="296" t="s">
        <v>312</v>
      </c>
      <c r="C48" s="333"/>
      <c r="D48" s="333"/>
      <c r="E48" s="333"/>
      <c r="F48" s="333"/>
      <c r="G48" s="333"/>
      <c r="H48" s="333"/>
      <c r="I48" s="333"/>
      <c r="J48" s="333"/>
    </row>
    <row r="49" spans="1:20" ht="12.75" thickBot="1">
      <c r="A49" s="296"/>
      <c r="E49" s="21">
        <v>19</v>
      </c>
    </row>
    <row r="50" spans="1:20" s="270" customFormat="1" ht="15" customHeight="1" thickBot="1">
      <c r="A50" s="501" t="s">
        <v>38</v>
      </c>
      <c r="B50" s="498" t="s">
        <v>313</v>
      </c>
      <c r="C50" s="503" t="s">
        <v>296</v>
      </c>
      <c r="D50" s="505" t="s">
        <v>304</v>
      </c>
      <c r="E50" s="506"/>
      <c r="F50" s="520" t="s">
        <v>50</v>
      </c>
      <c r="G50" s="521"/>
      <c r="H50" s="522"/>
      <c r="I50" s="510" t="str">
        <f>G25</f>
        <v>Самаранокии назорат Ха/Не</v>
      </c>
    </row>
    <row r="51" spans="1:20" s="270" customFormat="1" ht="34.5" customHeight="1" thickBot="1">
      <c r="A51" s="502"/>
      <c r="B51" s="499"/>
      <c r="C51" s="504"/>
      <c r="D51" s="507"/>
      <c r="E51" s="508"/>
      <c r="F51" s="309" t="s">
        <v>314</v>
      </c>
      <c r="G51" s="309" t="s">
        <v>277</v>
      </c>
      <c r="H51" s="309" t="s">
        <v>223</v>
      </c>
      <c r="I51" s="511"/>
      <c r="K51" s="368"/>
      <c r="L51" s="368"/>
      <c r="M51" s="368"/>
    </row>
    <row r="52" spans="1:20" ht="34.5" customHeight="1" thickBot="1">
      <c r="A52" s="326"/>
      <c r="B52" s="334" t="s">
        <v>109</v>
      </c>
      <c r="C52" s="335"/>
      <c r="D52" s="518"/>
      <c r="E52" s="519"/>
      <c r="F52" s="336">
        <f>(D52/E49*C52)*70%</f>
        <v>0</v>
      </c>
      <c r="G52" s="336"/>
      <c r="H52" s="337">
        <f>F52-G52</f>
        <v>0</v>
      </c>
      <c r="I52" s="338"/>
      <c r="K52" s="368"/>
      <c r="L52" s="368"/>
      <c r="M52" s="368"/>
    </row>
    <row r="54" spans="1:20">
      <c r="A54" s="267" t="s">
        <v>49</v>
      </c>
      <c r="B54" s="21" t="s">
        <v>315</v>
      </c>
    </row>
    <row r="56" spans="1:20">
      <c r="A56" s="500" t="s">
        <v>316</v>
      </c>
      <c r="B56" s="500"/>
      <c r="C56" s="339"/>
      <c r="D56" s="339"/>
      <c r="E56" s="339"/>
      <c r="F56" s="339"/>
      <c r="G56" s="339"/>
      <c r="H56" s="339"/>
      <c r="I56" s="339"/>
    </row>
    <row r="57" spans="1:20" ht="12.75" thickBot="1">
      <c r="B57" s="340"/>
      <c r="C57" s="339"/>
      <c r="D57" s="341"/>
      <c r="E57" s="341"/>
      <c r="F57" s="341"/>
      <c r="G57" s="341"/>
      <c r="H57" s="341"/>
      <c r="I57" s="342"/>
    </row>
    <row r="58" spans="1:20" ht="15.75" customHeight="1" thickBot="1">
      <c r="A58" s="501" t="s">
        <v>38</v>
      </c>
      <c r="B58" s="498" t="s">
        <v>313</v>
      </c>
      <c r="C58" s="503" t="s">
        <v>296</v>
      </c>
      <c r="D58" s="501" t="s">
        <v>317</v>
      </c>
      <c r="E58" s="514"/>
      <c r="F58" s="505" t="s">
        <v>304</v>
      </c>
      <c r="G58" s="506"/>
      <c r="H58" s="520" t="s">
        <v>318</v>
      </c>
      <c r="I58" s="521"/>
      <c r="J58" s="522"/>
      <c r="K58" s="510">
        <f>G34</f>
        <v>0</v>
      </c>
      <c r="O58" s="450" t="s">
        <v>98</v>
      </c>
      <c r="P58" s="450"/>
      <c r="Q58" s="450"/>
      <c r="R58" s="450"/>
      <c r="S58" s="450"/>
      <c r="T58" s="450"/>
    </row>
    <row r="59" spans="1:20" ht="15.75" customHeight="1" thickBot="1">
      <c r="A59" s="502"/>
      <c r="B59" s="499"/>
      <c r="C59" s="504"/>
      <c r="D59" s="502"/>
      <c r="E59" s="515"/>
      <c r="F59" s="507"/>
      <c r="G59" s="508"/>
      <c r="H59" s="309" t="s">
        <v>314</v>
      </c>
      <c r="I59" s="309" t="s">
        <v>277</v>
      </c>
      <c r="J59" s="309" t="s">
        <v>223</v>
      </c>
      <c r="K59" s="511"/>
      <c r="O59" s="450"/>
      <c r="P59" s="450"/>
      <c r="Q59" s="450"/>
      <c r="R59" s="450"/>
      <c r="S59" s="450"/>
      <c r="T59" s="450"/>
    </row>
    <row r="60" spans="1:20" ht="15.75" customHeight="1" thickBot="1">
      <c r="A60" s="326"/>
      <c r="B60" s="334"/>
      <c r="C60" s="343"/>
      <c r="D60" s="516"/>
      <c r="E60" s="517"/>
      <c r="F60" s="512"/>
      <c r="G60" s="513"/>
      <c r="H60" s="344"/>
      <c r="I60" s="344"/>
      <c r="J60" s="345"/>
      <c r="K60" s="338"/>
      <c r="O60" s="450"/>
      <c r="P60" s="450"/>
      <c r="Q60" s="450"/>
      <c r="R60" s="450"/>
      <c r="S60" s="450"/>
      <c r="T60" s="450"/>
    </row>
    <row r="61" spans="1:20">
      <c r="A61" s="111"/>
      <c r="B61" s="346"/>
      <c r="C61" s="328"/>
      <c r="D61" s="347"/>
      <c r="E61" s="347"/>
      <c r="F61" s="348"/>
      <c r="G61" s="348"/>
      <c r="H61" s="349"/>
      <c r="I61" s="350"/>
      <c r="M61" s="333"/>
      <c r="N61" s="333"/>
      <c r="O61" s="333"/>
      <c r="P61" s="333"/>
      <c r="Q61" s="333"/>
      <c r="R61" s="333"/>
    </row>
    <row r="62" spans="1:20">
      <c r="A62" s="307" t="s">
        <v>319</v>
      </c>
      <c r="B62" s="307"/>
      <c r="C62" s="307"/>
      <c r="D62" s="307"/>
    </row>
  </sheetData>
  <mergeCells count="40">
    <mergeCell ref="H1:H4"/>
    <mergeCell ref="A15:F15"/>
    <mergeCell ref="C25:C26"/>
    <mergeCell ref="D10:E10"/>
    <mergeCell ref="D11:E11"/>
    <mergeCell ref="A9:F9"/>
    <mergeCell ref="G25:G26"/>
    <mergeCell ref="D25:F25"/>
    <mergeCell ref="D16:F16"/>
    <mergeCell ref="D18:F18"/>
    <mergeCell ref="D17:F17"/>
    <mergeCell ref="A21:D21"/>
    <mergeCell ref="A24:F24"/>
    <mergeCell ref="A25:A26"/>
    <mergeCell ref="B25:B26"/>
    <mergeCell ref="H29:H30"/>
    <mergeCell ref="F50:H50"/>
    <mergeCell ref="A50:A51"/>
    <mergeCell ref="B50:B51"/>
    <mergeCell ref="C50:C51"/>
    <mergeCell ref="D50:E51"/>
    <mergeCell ref="C44:J47"/>
    <mergeCell ref="D60:E60"/>
    <mergeCell ref="I50:I51"/>
    <mergeCell ref="D52:E52"/>
    <mergeCell ref="H58:J58"/>
    <mergeCell ref="A35:B35"/>
    <mergeCell ref="F58:G59"/>
    <mergeCell ref="L38:Q39"/>
    <mergeCell ref="K58:K59"/>
    <mergeCell ref="F60:G60"/>
    <mergeCell ref="O58:T60"/>
    <mergeCell ref="D26:D27"/>
    <mergeCell ref="E26:E27"/>
    <mergeCell ref="B37:B38"/>
    <mergeCell ref="A56:B56"/>
    <mergeCell ref="A58:A59"/>
    <mergeCell ref="B58:B59"/>
    <mergeCell ref="C58:C59"/>
    <mergeCell ref="D58:E59"/>
  </mergeCells>
  <pageMargins left="0.70866141732283472" right="0.70866141732283472" top="0.74803149606299213" bottom="0.74803149606299213" header="0.31496062992125984" footer="0.31496062992125984"/>
  <pageSetup paperSize="9" scale="28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pageSetUpPr fitToPage="1"/>
  </sheetPr>
  <dimension ref="A1:R22"/>
  <sheetViews>
    <sheetView topLeftCell="D1" zoomScale="80" zoomScaleNormal="80" workbookViewId="0">
      <selection activeCell="D8" sqref="D8"/>
    </sheetView>
  </sheetViews>
  <sheetFormatPr defaultColWidth="8.85546875" defaultRowHeight="12"/>
  <cols>
    <col min="1" max="1" width="4.42578125" style="21" customWidth="1"/>
    <col min="2" max="2" width="30" style="21" bestFit="1" customWidth="1"/>
    <col min="3" max="3" width="11.85546875" style="21" customWidth="1"/>
    <col min="4" max="4" width="11.42578125" style="21" customWidth="1"/>
    <col min="5" max="5" width="12.42578125" style="21" customWidth="1"/>
    <col min="6" max="6" width="10.42578125" style="21" customWidth="1"/>
    <col min="7" max="7" width="10.28515625" style="21" customWidth="1"/>
    <col min="8" max="8" width="14.42578125" style="21" customWidth="1"/>
    <col min="9" max="9" width="12.42578125" style="21" customWidth="1"/>
    <col min="10" max="10" width="14.5703125" style="21" customWidth="1"/>
    <col min="11" max="11" width="13.85546875" style="21" customWidth="1"/>
    <col min="12" max="12" width="17.140625" style="21" customWidth="1"/>
    <col min="13" max="13" width="14.42578125" style="21" customWidth="1"/>
    <col min="14" max="14" width="13.85546875" style="21" customWidth="1"/>
    <col min="15" max="15" width="15.7109375" style="21" customWidth="1"/>
    <col min="16" max="16" width="12.28515625" style="21" customWidth="1"/>
    <col min="17" max="17" width="14.42578125" style="21" customWidth="1"/>
    <col min="18" max="18" width="10.140625" style="21" customWidth="1"/>
    <col min="19" max="19" width="9.42578125" style="21" customWidth="1"/>
    <col min="20" max="16384" width="8.85546875" style="21"/>
  </cols>
  <sheetData>
    <row r="1" spans="1:18" s="30" customFormat="1" ht="27.75" customHeight="1">
      <c r="B1" s="101"/>
      <c r="E1" s="101"/>
      <c r="J1" s="22" t="str">
        <f>Титул!D1</f>
        <v>Тахия намуд</v>
      </c>
      <c r="K1" s="381" t="str">
        <f>Титул!E1</f>
        <v>Аз назар гузаронид</v>
      </c>
      <c r="L1" s="558" t="s">
        <v>51</v>
      </c>
    </row>
    <row r="2" spans="1:18" s="30" customFormat="1" ht="15.75" customHeight="1">
      <c r="A2" s="23" t="str">
        <f>Титул!A4</f>
        <v>Барнома: Музди мехнат</v>
      </c>
      <c r="B2" s="182"/>
      <c r="J2" s="22">
        <f>Титул!D2</f>
        <v>0</v>
      </c>
      <c r="K2" s="22">
        <f>Титул!E2</f>
        <v>0</v>
      </c>
      <c r="L2" s="558"/>
    </row>
    <row r="3" spans="1:18" s="30" customFormat="1" ht="13.5" customHeight="1">
      <c r="A3" s="182" t="str">
        <f>Титул!A5</f>
        <v xml:space="preserve">Мизоч: </v>
      </c>
      <c r="B3" s="101"/>
      <c r="E3" s="101"/>
      <c r="J3" s="22" t="str">
        <f>Титул!D3</f>
        <v>Сана</v>
      </c>
      <c r="K3" s="22" t="str">
        <f>Титул!E3</f>
        <v>Сана</v>
      </c>
      <c r="L3" s="558"/>
    </row>
    <row r="4" spans="1:18" s="30" customFormat="1" ht="17.25" customHeight="1">
      <c r="A4" s="182" t="str">
        <f>Титул!A6</f>
        <v xml:space="preserve">Санаи хисоботи: </v>
      </c>
      <c r="B4" s="101"/>
      <c r="E4" s="101"/>
      <c r="J4" s="25">
        <f>Титул!D4</f>
        <v>0</v>
      </c>
      <c r="K4" s="25">
        <f>Титул!E4</f>
        <v>0</v>
      </c>
      <c r="L4" s="558"/>
    </row>
    <row r="5" spans="1:18" s="30" customFormat="1">
      <c r="A5" s="182"/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</row>
    <row r="6" spans="1:18" s="30" customFormat="1">
      <c r="A6" s="212" t="s">
        <v>320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</row>
    <row r="8" spans="1:18" ht="72" customHeight="1">
      <c r="A8" s="351" t="s">
        <v>38</v>
      </c>
      <c r="B8" s="351" t="s">
        <v>268</v>
      </c>
      <c r="C8" s="351" t="s">
        <v>321</v>
      </c>
      <c r="D8" s="351" t="s">
        <v>322</v>
      </c>
      <c r="E8" s="351" t="s">
        <v>39</v>
      </c>
      <c r="F8" s="351" t="s">
        <v>323</v>
      </c>
      <c r="G8" s="351" t="s">
        <v>324</v>
      </c>
      <c r="H8" s="351" t="s">
        <v>325</v>
      </c>
      <c r="I8" s="351" t="s">
        <v>326</v>
      </c>
      <c r="J8" s="351" t="s">
        <v>327</v>
      </c>
      <c r="K8" s="351" t="s">
        <v>328</v>
      </c>
      <c r="L8" s="351" t="s">
        <v>329</v>
      </c>
      <c r="M8" s="352" t="s">
        <v>330</v>
      </c>
      <c r="N8" s="352" t="s">
        <v>331</v>
      </c>
      <c r="O8" s="351" t="s">
        <v>240</v>
      </c>
      <c r="P8" s="351" t="s">
        <v>332</v>
      </c>
      <c r="Q8" s="351" t="s">
        <v>333</v>
      </c>
      <c r="R8" s="351" t="s">
        <v>334</v>
      </c>
    </row>
    <row r="9" spans="1:18">
      <c r="A9" s="84">
        <v>1</v>
      </c>
      <c r="B9" s="353"/>
      <c r="C9" s="354"/>
      <c r="D9" s="354"/>
      <c r="E9" s="354"/>
      <c r="F9" s="354"/>
      <c r="G9" s="355"/>
      <c r="H9" s="354"/>
      <c r="I9" s="354"/>
      <c r="J9" s="355"/>
      <c r="K9" s="354"/>
      <c r="L9" s="355"/>
      <c r="M9" s="355"/>
      <c r="N9" s="354"/>
      <c r="O9" s="354"/>
      <c r="P9" s="354"/>
      <c r="Q9" s="354"/>
      <c r="R9" s="355"/>
    </row>
    <row r="10" spans="1:18">
      <c r="A10" s="84">
        <v>2</v>
      </c>
      <c r="B10" s="353"/>
      <c r="C10" s="354"/>
      <c r="D10" s="354"/>
      <c r="E10" s="354"/>
      <c r="F10" s="354"/>
      <c r="G10" s="354"/>
      <c r="H10" s="354"/>
      <c r="I10" s="354"/>
      <c r="J10" s="355"/>
      <c r="K10" s="354"/>
      <c r="L10" s="355"/>
      <c r="M10" s="355"/>
      <c r="N10" s="354"/>
      <c r="O10" s="354"/>
      <c r="P10" s="354"/>
      <c r="Q10" s="354"/>
      <c r="R10" s="355"/>
    </row>
    <row r="11" spans="1:18">
      <c r="A11" s="84">
        <v>3</v>
      </c>
      <c r="B11" s="353"/>
      <c r="C11" s="354"/>
      <c r="D11" s="354"/>
      <c r="E11" s="354"/>
      <c r="F11" s="354"/>
      <c r="G11" s="355"/>
      <c r="H11" s="355"/>
      <c r="I11" s="354"/>
      <c r="J11" s="355"/>
      <c r="K11" s="354"/>
      <c r="L11" s="355"/>
      <c r="M11" s="355"/>
      <c r="N11" s="355"/>
      <c r="O11" s="354"/>
      <c r="P11" s="354"/>
      <c r="Q11" s="354"/>
      <c r="R11" s="355"/>
    </row>
    <row r="12" spans="1:18">
      <c r="A12" s="84">
        <v>4</v>
      </c>
      <c r="B12" s="356"/>
      <c r="C12" s="354"/>
      <c r="D12" s="354"/>
      <c r="E12" s="354"/>
      <c r="F12" s="354"/>
      <c r="G12" s="355"/>
      <c r="H12" s="354"/>
      <c r="I12" s="354"/>
      <c r="J12" s="357"/>
      <c r="K12" s="358"/>
      <c r="L12" s="355"/>
      <c r="M12" s="355"/>
      <c r="N12" s="355"/>
      <c r="O12" s="354"/>
      <c r="P12" s="354"/>
      <c r="Q12" s="354"/>
      <c r="R12" s="355"/>
    </row>
    <row r="13" spans="1:18">
      <c r="A13" s="84">
        <v>5</v>
      </c>
      <c r="B13" s="353"/>
      <c r="C13" s="354"/>
      <c r="D13" s="354"/>
      <c r="E13" s="354"/>
      <c r="F13" s="354"/>
      <c r="G13" s="355"/>
      <c r="H13" s="354"/>
      <c r="I13" s="354"/>
      <c r="J13" s="357"/>
      <c r="K13" s="354"/>
      <c r="L13" s="355"/>
      <c r="M13" s="355"/>
      <c r="N13" s="355"/>
      <c r="O13" s="354"/>
      <c r="P13" s="354"/>
      <c r="Q13" s="354"/>
      <c r="R13" s="355"/>
    </row>
    <row r="14" spans="1:18" ht="15.75" customHeight="1">
      <c r="A14" s="84">
        <v>6</v>
      </c>
      <c r="B14" s="353"/>
      <c r="C14" s="354"/>
      <c r="D14" s="354"/>
      <c r="E14" s="354"/>
      <c r="F14" s="354"/>
      <c r="G14" s="355"/>
      <c r="H14" s="354"/>
      <c r="I14" s="354"/>
      <c r="J14" s="355"/>
      <c r="K14" s="354"/>
      <c r="L14" s="355"/>
      <c r="M14" s="355"/>
      <c r="N14" s="355"/>
      <c r="O14" s="354"/>
      <c r="P14" s="354"/>
      <c r="Q14" s="354"/>
      <c r="R14" s="355"/>
    </row>
    <row r="15" spans="1:18" s="30" customFormat="1">
      <c r="A15" s="84">
        <v>7</v>
      </c>
      <c r="B15" s="359"/>
      <c r="C15" s="354"/>
      <c r="D15" s="354"/>
      <c r="E15" s="354"/>
      <c r="F15" s="354"/>
      <c r="G15" s="354"/>
      <c r="H15" s="354"/>
      <c r="I15" s="354"/>
      <c r="J15" s="355"/>
      <c r="K15" s="354"/>
      <c r="L15" s="355"/>
      <c r="M15" s="355"/>
      <c r="N15" s="354"/>
      <c r="O15" s="354"/>
      <c r="P15" s="354"/>
      <c r="Q15" s="354"/>
      <c r="R15" s="355"/>
    </row>
    <row r="16" spans="1:18">
      <c r="A16" s="128"/>
      <c r="B16" s="360"/>
      <c r="C16" s="28"/>
      <c r="D16" s="28"/>
      <c r="E16" s="28"/>
      <c r="F16" s="28"/>
      <c r="G16" s="28"/>
      <c r="H16" s="28"/>
      <c r="I16" s="28"/>
      <c r="J16" s="361"/>
      <c r="K16" s="361"/>
      <c r="L16" s="28"/>
      <c r="M16" s="28"/>
      <c r="N16" s="28"/>
      <c r="O16" s="28"/>
      <c r="P16" s="28"/>
      <c r="Q16" s="28"/>
      <c r="R16" s="28"/>
    </row>
    <row r="18" spans="2:15">
      <c r="B18" s="267"/>
      <c r="C18" s="362"/>
      <c r="D18" s="363"/>
      <c r="E18" s="363"/>
      <c r="F18" s="363"/>
      <c r="G18" s="363"/>
      <c r="H18" s="363"/>
      <c r="I18" s="363"/>
      <c r="J18" s="363"/>
      <c r="K18" s="363"/>
      <c r="L18" s="363"/>
      <c r="M18" s="363"/>
      <c r="N18" s="363"/>
      <c r="O18" s="363"/>
    </row>
    <row r="19" spans="2:15" ht="27" customHeight="1">
      <c r="B19" s="364" t="s">
        <v>77</v>
      </c>
      <c r="C19" s="555"/>
      <c r="D19" s="556"/>
      <c r="E19" s="556"/>
      <c r="F19" s="556"/>
      <c r="G19" s="556"/>
      <c r="H19" s="556"/>
      <c r="I19" s="556"/>
      <c r="J19" s="556"/>
      <c r="K19" s="556"/>
      <c r="L19" s="556"/>
      <c r="M19" s="557"/>
      <c r="N19" s="363"/>
      <c r="O19" s="363"/>
    </row>
    <row r="20" spans="2:15" ht="12.75" thickBot="1">
      <c r="B20" s="30"/>
      <c r="C20" s="363"/>
      <c r="D20" s="363"/>
      <c r="E20" s="363"/>
      <c r="F20" s="363"/>
      <c r="G20" s="363"/>
      <c r="H20" s="363"/>
      <c r="I20" s="363"/>
      <c r="J20" s="363"/>
      <c r="K20" s="363"/>
      <c r="L20" s="363"/>
      <c r="M20" s="363"/>
      <c r="N20" s="363"/>
      <c r="O20" s="363"/>
    </row>
    <row r="21" spans="2:15">
      <c r="E21" s="559"/>
      <c r="F21" s="560"/>
      <c r="G21" s="560"/>
      <c r="H21" s="560"/>
      <c r="I21" s="560"/>
      <c r="J21" s="560"/>
      <c r="K21" s="560"/>
      <c r="L21" s="560"/>
      <c r="M21" s="561"/>
    </row>
    <row r="22" spans="2:15" ht="12.75" thickBot="1">
      <c r="E22" s="562"/>
      <c r="F22" s="563"/>
      <c r="G22" s="563"/>
      <c r="H22" s="563"/>
      <c r="I22" s="563"/>
      <c r="J22" s="563"/>
      <c r="K22" s="563"/>
      <c r="L22" s="563"/>
      <c r="M22" s="564"/>
    </row>
  </sheetData>
  <mergeCells count="3">
    <mergeCell ref="C19:M19"/>
    <mergeCell ref="L1:L4"/>
    <mergeCell ref="E21:M22"/>
  </mergeCells>
  <pageMargins left="0.70866141732283472" right="0.70866141732283472" top="0.74803149606299213" bottom="0.74803149606299213" header="0.31496062992125984" footer="0.31496062992125984"/>
  <pageSetup paperSize="9" scale="53" orientation="landscape" verticalDpi="0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F50"/>
  <sheetViews>
    <sheetView topLeftCell="A22" zoomScale="80" zoomScaleNormal="80" workbookViewId="0">
      <selection activeCell="C10" sqref="C10"/>
    </sheetView>
  </sheetViews>
  <sheetFormatPr defaultColWidth="11.42578125" defaultRowHeight="12"/>
  <cols>
    <col min="1" max="1" width="50.140625" style="21" bestFit="1" customWidth="1"/>
    <col min="2" max="2" width="14.28515625" style="21" bestFit="1" customWidth="1"/>
    <col min="3" max="3" width="15.28515625" style="21" bestFit="1" customWidth="1"/>
    <col min="4" max="4" width="14" style="21" bestFit="1" customWidth="1"/>
    <col min="5" max="5" width="39.140625" style="21" customWidth="1"/>
    <col min="6" max="16384" width="11.42578125" style="21"/>
  </cols>
  <sheetData>
    <row r="1" spans="1:6" ht="14.1" customHeight="1">
      <c r="A1" s="57"/>
      <c r="B1" s="57"/>
      <c r="D1" s="84" t="str">
        <f>Титул!D1</f>
        <v>Тахия намуд</v>
      </c>
      <c r="E1" s="84" t="str">
        <f>Титул!E1</f>
        <v>Аз назар гузаронид</v>
      </c>
      <c r="F1" s="419" t="s">
        <v>75</v>
      </c>
    </row>
    <row r="2" spans="1:6" ht="14.1" customHeight="1">
      <c r="A2" s="57"/>
      <c r="B2" s="57"/>
      <c r="D2" s="84">
        <f>Титул!D2</f>
        <v>0</v>
      </c>
      <c r="E2" s="84">
        <f>Титул!E2</f>
        <v>0</v>
      </c>
      <c r="F2" s="420"/>
    </row>
    <row r="3" spans="1:6" ht="14.1" customHeight="1">
      <c r="A3" s="57"/>
      <c r="B3" s="57"/>
      <c r="D3" s="84" t="str">
        <f>Титул!D3</f>
        <v>Сана</v>
      </c>
      <c r="E3" s="84" t="str">
        <f>Титул!E3</f>
        <v>Сана</v>
      </c>
      <c r="F3" s="420"/>
    </row>
    <row r="4" spans="1:6" ht="14.1" customHeight="1">
      <c r="A4" s="61" t="str">
        <f>Титул!A4</f>
        <v>Барнома: Музди мехнат</v>
      </c>
      <c r="B4" s="85"/>
      <c r="D4" s="86">
        <f>Титул!D4</f>
        <v>0</v>
      </c>
      <c r="E4" s="86">
        <f>Титул!E4</f>
        <v>0</v>
      </c>
      <c r="F4" s="421"/>
    </row>
    <row r="5" spans="1:6">
      <c r="A5" s="63" t="str">
        <f>Титул!A5</f>
        <v xml:space="preserve">Мизоч: </v>
      </c>
      <c r="B5" s="57"/>
      <c r="C5" s="57"/>
      <c r="D5" s="57"/>
      <c r="E5" s="57"/>
    </row>
    <row r="6" spans="1:6">
      <c r="A6" s="63" t="str">
        <f>Титул!A6</f>
        <v xml:space="preserve">Санаи хисоботи: </v>
      </c>
      <c r="B6" s="57"/>
      <c r="C6" s="57"/>
      <c r="D6" s="57"/>
      <c r="E6" s="57"/>
    </row>
    <row r="7" spans="1:6">
      <c r="A7" s="63"/>
      <c r="B7" s="57"/>
      <c r="C7" s="57"/>
      <c r="D7" s="57"/>
      <c r="E7" s="57"/>
    </row>
    <row r="8" spans="1:6">
      <c r="A8" s="57"/>
      <c r="B8" s="57"/>
      <c r="C8" s="57"/>
      <c r="D8" s="57"/>
      <c r="E8" s="57"/>
    </row>
    <row r="9" spans="1:6">
      <c r="A9" s="24" t="s">
        <v>199</v>
      </c>
      <c r="B9" s="68" t="s">
        <v>151</v>
      </c>
      <c r="C9" s="57"/>
      <c r="D9" s="57"/>
      <c r="E9" s="57"/>
    </row>
    <row r="10" spans="1:6">
      <c r="A10" s="57"/>
      <c r="B10" s="57"/>
      <c r="C10" s="57"/>
      <c r="D10" s="57"/>
      <c r="E10" s="57"/>
    </row>
    <row r="11" spans="1:6">
      <c r="A11" s="63" t="s">
        <v>152</v>
      </c>
      <c r="B11" s="87">
        <f>'R2'!N18</f>
        <v>0</v>
      </c>
      <c r="C11" s="57"/>
      <c r="D11" s="87"/>
      <c r="E11" s="57"/>
    </row>
    <row r="12" spans="1:6">
      <c r="A12" s="63" t="s">
        <v>153</v>
      </c>
      <c r="B12" s="88">
        <f>B11/399577</f>
        <v>0</v>
      </c>
      <c r="C12" s="57"/>
      <c r="D12" s="57"/>
      <c r="E12" s="57"/>
    </row>
    <row r="13" spans="1:6" ht="12.75" thickBot="1">
      <c r="A13" s="89"/>
      <c r="B13" s="57"/>
      <c r="C13" s="57"/>
      <c r="D13" s="57"/>
      <c r="E13" s="57"/>
    </row>
    <row r="14" spans="1:6" ht="66.75" customHeight="1">
      <c r="A14" s="417" t="s">
        <v>154</v>
      </c>
      <c r="B14" s="411"/>
      <c r="C14" s="412"/>
      <c r="D14" s="412"/>
      <c r="E14" s="413"/>
    </row>
    <row r="15" spans="1:6" ht="12.75" thickBot="1">
      <c r="A15" s="418"/>
      <c r="B15" s="414"/>
      <c r="C15" s="415"/>
      <c r="D15" s="415"/>
      <c r="E15" s="416"/>
    </row>
    <row r="16" spans="1:6" ht="12.75" thickBot="1">
      <c r="A16" s="85"/>
      <c r="B16" s="92"/>
      <c r="C16" s="92"/>
      <c r="D16" s="92"/>
      <c r="E16" s="92"/>
    </row>
    <row r="17" spans="1:5">
      <c r="A17" s="386" t="s">
        <v>155</v>
      </c>
      <c r="B17" s="402"/>
      <c r="C17" s="403"/>
      <c r="D17" s="403"/>
      <c r="E17" s="404"/>
    </row>
    <row r="18" spans="1:5" ht="17.100000000000001" customHeight="1" thickBot="1">
      <c r="A18" s="387"/>
      <c r="B18" s="405"/>
      <c r="C18" s="406"/>
      <c r="D18" s="406"/>
      <c r="E18" s="407"/>
    </row>
    <row r="19" spans="1:5" ht="12.75" thickBot="1">
      <c r="A19" s="85"/>
      <c r="B19" s="93"/>
      <c r="C19" s="93"/>
      <c r="D19" s="93"/>
      <c r="E19" s="93"/>
    </row>
    <row r="20" spans="1:5" ht="49.5" customHeight="1" thickBot="1">
      <c r="A20" s="94" t="s">
        <v>156</v>
      </c>
      <c r="B20" s="408"/>
      <c r="C20" s="409"/>
      <c r="D20" s="409"/>
      <c r="E20" s="410"/>
    </row>
    <row r="21" spans="1:5" ht="12.75" thickBot="1">
      <c r="A21" s="85"/>
      <c r="B21" s="95"/>
      <c r="C21" s="95"/>
      <c r="D21" s="95"/>
      <c r="E21" s="95"/>
    </row>
    <row r="22" spans="1:5">
      <c r="A22" s="386" t="s">
        <v>157</v>
      </c>
      <c r="B22" s="388"/>
      <c r="C22" s="389"/>
      <c r="D22" s="389"/>
      <c r="E22" s="390"/>
    </row>
    <row r="23" spans="1:5" ht="12.75" thickBot="1">
      <c r="A23" s="387"/>
      <c r="B23" s="391"/>
      <c r="C23" s="392"/>
      <c r="D23" s="392"/>
      <c r="E23" s="393"/>
    </row>
    <row r="24" spans="1:5">
      <c r="A24" s="57"/>
      <c r="B24" s="95"/>
      <c r="C24" s="95"/>
      <c r="D24" s="95"/>
      <c r="E24" s="95"/>
    </row>
    <row r="25" spans="1:5" ht="12.75" thickBot="1">
      <c r="B25" s="96"/>
      <c r="C25" s="96"/>
      <c r="D25" s="96"/>
      <c r="E25" s="96"/>
    </row>
    <row r="26" spans="1:5" ht="15.75" customHeight="1">
      <c r="A26" s="394" t="s">
        <v>154</v>
      </c>
      <c r="B26" s="411"/>
      <c r="C26" s="412"/>
      <c r="D26" s="412"/>
      <c r="E26" s="413"/>
    </row>
    <row r="27" spans="1:5" ht="15.75" customHeight="1" thickBot="1">
      <c r="A27" s="395"/>
      <c r="B27" s="414"/>
      <c r="C27" s="415"/>
      <c r="D27" s="415"/>
      <c r="E27" s="416"/>
    </row>
    <row r="28" spans="1:5">
      <c r="A28" s="90"/>
      <c r="B28" s="91"/>
      <c r="C28" s="91"/>
      <c r="D28" s="91"/>
      <c r="E28" s="91"/>
    </row>
    <row r="29" spans="1:5" ht="12.75" thickBot="1">
      <c r="A29" s="85"/>
      <c r="B29" s="92"/>
      <c r="C29" s="92"/>
      <c r="D29" s="92"/>
      <c r="E29" s="92"/>
    </row>
    <row r="30" spans="1:5">
      <c r="A30" s="386" t="s">
        <v>155</v>
      </c>
      <c r="B30" s="402"/>
      <c r="C30" s="403"/>
      <c r="D30" s="403"/>
      <c r="E30" s="404"/>
    </row>
    <row r="31" spans="1:5" ht="12.75" thickBot="1">
      <c r="A31" s="387"/>
      <c r="B31" s="405"/>
      <c r="C31" s="406"/>
      <c r="D31" s="406"/>
      <c r="E31" s="407"/>
    </row>
    <row r="32" spans="1:5" ht="12.75" thickBot="1">
      <c r="A32" s="85"/>
      <c r="B32" s="93"/>
      <c r="C32" s="93"/>
      <c r="D32" s="93"/>
      <c r="E32" s="93"/>
    </row>
    <row r="33" spans="1:5" ht="39.75" customHeight="1" thickBot="1">
      <c r="A33" s="94" t="s">
        <v>156</v>
      </c>
      <c r="B33" s="408"/>
      <c r="C33" s="409"/>
      <c r="D33" s="409"/>
      <c r="E33" s="410"/>
    </row>
    <row r="34" spans="1:5" ht="12.75" thickBot="1">
      <c r="A34" s="85"/>
      <c r="B34" s="95"/>
      <c r="C34" s="95"/>
      <c r="D34" s="95"/>
      <c r="E34" s="95"/>
    </row>
    <row r="35" spans="1:5">
      <c r="A35" s="386" t="s">
        <v>157</v>
      </c>
      <c r="B35" s="388"/>
      <c r="C35" s="389"/>
      <c r="D35" s="389"/>
      <c r="E35" s="390"/>
    </row>
    <row r="36" spans="1:5" ht="12.75" thickBot="1">
      <c r="A36" s="387"/>
      <c r="B36" s="391"/>
      <c r="C36" s="392"/>
      <c r="D36" s="392"/>
      <c r="E36" s="393"/>
    </row>
    <row r="39" spans="1:5" ht="12.75" thickBot="1">
      <c r="B39" s="96"/>
      <c r="C39" s="96"/>
      <c r="D39" s="96"/>
      <c r="E39" s="96"/>
    </row>
    <row r="40" spans="1:5">
      <c r="A40" s="394" t="s">
        <v>154</v>
      </c>
      <c r="B40" s="396"/>
      <c r="C40" s="397"/>
      <c r="D40" s="397"/>
      <c r="E40" s="398"/>
    </row>
    <row r="41" spans="1:5" ht="98.25" customHeight="1" thickBot="1">
      <c r="A41" s="395"/>
      <c r="B41" s="399"/>
      <c r="C41" s="400"/>
      <c r="D41" s="400"/>
      <c r="E41" s="401"/>
    </row>
    <row r="42" spans="1:5">
      <c r="A42" s="90"/>
      <c r="B42" s="91"/>
      <c r="C42" s="91"/>
      <c r="D42" s="91"/>
      <c r="E42" s="91"/>
    </row>
    <row r="43" spans="1:5" ht="12.75" thickBot="1">
      <c r="A43" s="85"/>
      <c r="B43" s="92"/>
      <c r="C43" s="92"/>
      <c r="D43" s="92"/>
      <c r="E43" s="92"/>
    </row>
    <row r="44" spans="1:5">
      <c r="A44" s="386" t="s">
        <v>155</v>
      </c>
      <c r="B44" s="402"/>
      <c r="C44" s="403"/>
      <c r="D44" s="403"/>
      <c r="E44" s="404"/>
    </row>
    <row r="45" spans="1:5" ht="12.75" thickBot="1">
      <c r="A45" s="387"/>
      <c r="B45" s="405"/>
      <c r="C45" s="406"/>
      <c r="D45" s="406"/>
      <c r="E45" s="407"/>
    </row>
    <row r="46" spans="1:5" ht="12.75" thickBot="1">
      <c r="A46" s="85"/>
      <c r="B46" s="93"/>
      <c r="C46" s="93"/>
      <c r="D46" s="93"/>
      <c r="E46" s="93"/>
    </row>
    <row r="47" spans="1:5" ht="45" customHeight="1" thickBot="1">
      <c r="A47" s="94" t="s">
        <v>156</v>
      </c>
      <c r="B47" s="408"/>
      <c r="C47" s="409"/>
      <c r="D47" s="409"/>
      <c r="E47" s="410"/>
    </row>
    <row r="48" spans="1:5" ht="24.75" customHeight="1" thickBot="1">
      <c r="A48" s="85"/>
      <c r="B48" s="95"/>
      <c r="C48" s="95"/>
      <c r="D48" s="95"/>
      <c r="E48" s="95"/>
    </row>
    <row r="49" spans="1:5">
      <c r="A49" s="386" t="s">
        <v>157</v>
      </c>
      <c r="B49" s="388"/>
      <c r="C49" s="389"/>
      <c r="D49" s="389"/>
      <c r="E49" s="390"/>
    </row>
    <row r="50" spans="1:5" ht="12.75" thickBot="1">
      <c r="A50" s="387"/>
      <c r="B50" s="391"/>
      <c r="C50" s="392"/>
      <c r="D50" s="392"/>
      <c r="E50" s="393"/>
    </row>
  </sheetData>
  <mergeCells count="22">
    <mergeCell ref="A22:A23"/>
    <mergeCell ref="B22:E23"/>
    <mergeCell ref="A14:A15"/>
    <mergeCell ref="F1:F4"/>
    <mergeCell ref="A17:A18"/>
    <mergeCell ref="B17:E18"/>
    <mergeCell ref="B20:E20"/>
    <mergeCell ref="B14:E15"/>
    <mergeCell ref="B33:E33"/>
    <mergeCell ref="A35:A36"/>
    <mergeCell ref="B35:E36"/>
    <mergeCell ref="B26:E27"/>
    <mergeCell ref="A26:A27"/>
    <mergeCell ref="A30:A31"/>
    <mergeCell ref="B30:E31"/>
    <mergeCell ref="A49:A50"/>
    <mergeCell ref="B49:E50"/>
    <mergeCell ref="A40:A41"/>
    <mergeCell ref="B40:E41"/>
    <mergeCell ref="A44:A45"/>
    <mergeCell ref="B44:E45"/>
    <mergeCell ref="B47:E47"/>
  </mergeCells>
  <pageMargins left="0.74803149606299213" right="0.74803149606299213" top="0.98425196850393704" bottom="0.98425196850393704" header="0.51181102362204722" footer="0.51181102362204722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N53"/>
  <sheetViews>
    <sheetView topLeftCell="A16" zoomScale="90" zoomScaleNormal="90" workbookViewId="0">
      <selection activeCell="B25" sqref="B25"/>
    </sheetView>
  </sheetViews>
  <sheetFormatPr defaultColWidth="8.85546875" defaultRowHeight="12"/>
  <cols>
    <col min="1" max="1" width="27" style="21" customWidth="1"/>
    <col min="2" max="2" width="27.7109375" style="21" customWidth="1"/>
    <col min="3" max="3" width="24" style="30" customWidth="1"/>
    <col min="4" max="4" width="13.140625" style="21" customWidth="1"/>
    <col min="5" max="5" width="16" style="21" customWidth="1"/>
    <col min="6" max="6" width="14" style="21" customWidth="1"/>
    <col min="7" max="7" width="18.140625" style="21" bestFit="1" customWidth="1"/>
    <col min="8" max="8" width="15.140625" style="21" customWidth="1"/>
    <col min="9" max="9" width="14.85546875" style="21" customWidth="1"/>
    <col min="10" max="10" width="15.140625" style="21" customWidth="1"/>
    <col min="11" max="16384" width="8.85546875" style="21"/>
  </cols>
  <sheetData>
    <row r="1" spans="1:14" ht="14.25" customHeight="1">
      <c r="B1" s="59"/>
      <c r="G1" s="60" t="str">
        <f>Титул!D1</f>
        <v>Тахия намуд</v>
      </c>
      <c r="H1" s="60" t="str">
        <f>Титул!E1</f>
        <v>Аз назар гузаронид</v>
      </c>
      <c r="I1" s="422" t="s">
        <v>0</v>
      </c>
    </row>
    <row r="2" spans="1:14" ht="14.25" customHeight="1">
      <c r="B2" s="59"/>
      <c r="G2" s="60">
        <f>Титул!D2</f>
        <v>0</v>
      </c>
      <c r="H2" s="60">
        <f>Титул!E2</f>
        <v>0</v>
      </c>
      <c r="I2" s="422"/>
    </row>
    <row r="3" spans="1:14" ht="15.75" customHeight="1">
      <c r="A3" s="98" t="str">
        <f>Титул!A4</f>
        <v>Барнома: Музди мехнат</v>
      </c>
      <c r="B3" s="59"/>
      <c r="G3" s="60" t="str">
        <f>Титул!D3</f>
        <v>Сана</v>
      </c>
      <c r="H3" s="60" t="str">
        <f>Титул!E3</f>
        <v>Сана</v>
      </c>
      <c r="I3" s="422"/>
    </row>
    <row r="4" spans="1:14" ht="15.75" customHeight="1">
      <c r="A4" s="26" t="str">
        <f>Титул!A5</f>
        <v xml:space="preserve">Мизоч: </v>
      </c>
      <c r="B4" s="59"/>
      <c r="G4" s="99">
        <f>Титул!D4</f>
        <v>0</v>
      </c>
      <c r="H4" s="99">
        <f>Титул!E4</f>
        <v>0</v>
      </c>
      <c r="I4" s="422"/>
    </row>
    <row r="5" spans="1:14">
      <c r="A5" s="24" t="str">
        <f>Титул!A6</f>
        <v xml:space="preserve">Санаи хисоботи: </v>
      </c>
      <c r="B5" s="59"/>
    </row>
    <row r="6" spans="1:14">
      <c r="A6" s="24" t="str">
        <f>Титул!A7</f>
        <v xml:space="preserve">Хисобот оиди манфиату зиёд дар муддати соли анчомёбанда - </v>
      </c>
      <c r="B6" s="59"/>
    </row>
    <row r="7" spans="1:14">
      <c r="A7" s="24"/>
      <c r="B7" s="59"/>
    </row>
    <row r="8" spans="1:14">
      <c r="A8" s="24" t="s">
        <v>199</v>
      </c>
      <c r="B8" s="68" t="s">
        <v>128</v>
      </c>
      <c r="D8" s="100"/>
      <c r="E8" s="100"/>
      <c r="F8" s="100"/>
    </row>
    <row r="11" spans="1:14">
      <c r="B11" s="101" t="s">
        <v>158</v>
      </c>
      <c r="C11" s="102">
        <v>2014</v>
      </c>
      <c r="D11" s="424" t="s">
        <v>159</v>
      </c>
      <c r="E11" s="424"/>
      <c r="F11" s="102">
        <v>2014</v>
      </c>
      <c r="G11" s="102">
        <f>F11-1</f>
        <v>2013</v>
      </c>
      <c r="H11" s="424" t="s">
        <v>160</v>
      </c>
      <c r="I11" s="424"/>
      <c r="N11" s="58"/>
    </row>
    <row r="12" spans="1:14">
      <c r="B12" s="101" t="s">
        <v>161</v>
      </c>
      <c r="C12" s="101" t="s">
        <v>162</v>
      </c>
      <c r="D12" s="101" t="s">
        <v>40</v>
      </c>
      <c r="E12" s="101" t="s">
        <v>41</v>
      </c>
      <c r="F12" s="101" t="s">
        <v>163</v>
      </c>
      <c r="G12" s="101" t="s">
        <v>163</v>
      </c>
      <c r="H12" s="24"/>
      <c r="I12" s="24"/>
      <c r="N12" s="58"/>
    </row>
    <row r="13" spans="1:14">
      <c r="C13" s="101" t="s">
        <v>46</v>
      </c>
      <c r="D13" s="101" t="s">
        <v>46</v>
      </c>
      <c r="E13" s="101" t="s">
        <v>46</v>
      </c>
      <c r="F13" s="101" t="s">
        <v>46</v>
      </c>
      <c r="G13" s="101" t="s">
        <v>46</v>
      </c>
      <c r="H13" s="101" t="s">
        <v>46</v>
      </c>
      <c r="I13" s="101" t="s">
        <v>1</v>
      </c>
      <c r="N13" s="58"/>
    </row>
    <row r="14" spans="1:14">
      <c r="C14" s="101"/>
      <c r="D14" s="101"/>
      <c r="E14" s="101"/>
      <c r="F14" s="101" t="s">
        <v>42</v>
      </c>
      <c r="G14" s="101" t="s">
        <v>43</v>
      </c>
      <c r="H14" s="101" t="s">
        <v>44</v>
      </c>
      <c r="I14" s="101" t="s">
        <v>45</v>
      </c>
      <c r="N14" s="58"/>
    </row>
    <row r="15" spans="1:14">
      <c r="A15" s="103" t="s">
        <v>164</v>
      </c>
      <c r="B15" s="104"/>
      <c r="C15" s="105">
        <f>'R2'!N18</f>
        <v>0</v>
      </c>
      <c r="D15" s="106"/>
      <c r="E15" s="106"/>
      <c r="F15" s="107">
        <f>C15+D15-E15</f>
        <v>0</v>
      </c>
      <c r="G15" s="97"/>
      <c r="H15" s="106">
        <f>F15-G15</f>
        <v>0</v>
      </c>
      <c r="I15" s="108" t="e">
        <f>H15/G15</f>
        <v>#DIV/0!</v>
      </c>
      <c r="N15" s="58"/>
    </row>
    <row r="16" spans="1:14">
      <c r="A16" s="103" t="s">
        <v>165</v>
      </c>
      <c r="B16" s="104"/>
      <c r="C16" s="105">
        <f>'R2'!N23</f>
        <v>0</v>
      </c>
      <c r="D16" s="109"/>
      <c r="E16" s="106"/>
      <c r="F16" s="107">
        <f>C16+D16-E16</f>
        <v>0</v>
      </c>
      <c r="G16" s="97"/>
      <c r="H16" s="106">
        <f>F16-G16</f>
        <v>0</v>
      </c>
      <c r="I16" s="108" t="e">
        <f>H16/G16</f>
        <v>#DIV/0!</v>
      </c>
      <c r="N16" s="58"/>
    </row>
    <row r="17" spans="1:14">
      <c r="A17" s="59"/>
      <c r="B17" s="104"/>
      <c r="C17" s="110"/>
      <c r="D17" s="111"/>
      <c r="E17" s="111"/>
      <c r="F17" s="112"/>
      <c r="G17" s="110"/>
      <c r="H17" s="113"/>
      <c r="I17" s="108"/>
      <c r="N17" s="58"/>
    </row>
    <row r="18" spans="1:14" ht="12.75" thickBot="1">
      <c r="A18" s="114"/>
      <c r="B18" s="115" t="s">
        <v>166</v>
      </c>
      <c r="C18" s="116">
        <f>C15+C16</f>
        <v>0</v>
      </c>
      <c r="D18" s="39"/>
      <c r="E18" s="106"/>
      <c r="F18" s="116">
        <f>F15+F16</f>
        <v>0</v>
      </c>
      <c r="G18" s="116">
        <f>G15+G16</f>
        <v>0</v>
      </c>
      <c r="H18" s="113">
        <f>F18-G18</f>
        <v>0</v>
      </c>
      <c r="I18" s="108" t="e">
        <f>H18/G18</f>
        <v>#DIV/0!</v>
      </c>
      <c r="N18" s="58"/>
    </row>
    <row r="19" spans="1:14" ht="12.75" thickTop="1">
      <c r="A19" s="425"/>
      <c r="B19" s="425"/>
      <c r="C19" s="111"/>
      <c r="D19" s="117"/>
      <c r="E19" s="111"/>
      <c r="F19" s="111"/>
      <c r="G19" s="111"/>
      <c r="H19" s="111"/>
      <c r="I19" s="111"/>
      <c r="N19" s="58"/>
    </row>
    <row r="20" spans="1:14">
      <c r="A20" s="103"/>
      <c r="B20" s="104"/>
      <c r="C20" s="113"/>
      <c r="D20" s="103"/>
      <c r="E20" s="103"/>
      <c r="F20" s="103"/>
      <c r="G20" s="103"/>
      <c r="H20" s="113"/>
      <c r="I20" s="108"/>
      <c r="N20" s="58"/>
    </row>
    <row r="21" spans="1:14">
      <c r="A21" s="118"/>
      <c r="B21" s="118"/>
      <c r="C21" s="111"/>
      <c r="D21" s="117"/>
      <c r="E21" s="111"/>
      <c r="F21" s="111"/>
      <c r="G21" s="111"/>
      <c r="H21" s="111"/>
      <c r="I21" s="111"/>
      <c r="N21" s="58"/>
    </row>
    <row r="22" spans="1:14">
      <c r="A22" s="425"/>
      <c r="B22" s="425"/>
      <c r="C22" s="111"/>
      <c r="D22" s="111"/>
      <c r="E22" s="111"/>
      <c r="F22" s="111"/>
      <c r="G22" s="111"/>
      <c r="H22" s="111"/>
      <c r="I22" s="111"/>
      <c r="N22" s="58"/>
    </row>
    <row r="23" spans="1:14" ht="15" customHeight="1">
      <c r="H23" s="111"/>
      <c r="I23" s="111"/>
      <c r="N23" s="58"/>
    </row>
    <row r="24" spans="1:14" ht="15" customHeight="1">
      <c r="H24" s="111"/>
      <c r="I24" s="111"/>
      <c r="N24" s="58"/>
    </row>
    <row r="25" spans="1:14" ht="15" customHeight="1">
      <c r="H25" s="111"/>
      <c r="I25" s="111"/>
      <c r="N25" s="58"/>
    </row>
    <row r="26" spans="1:14">
      <c r="H26" s="111"/>
      <c r="I26" s="111"/>
      <c r="N26" s="58"/>
    </row>
    <row r="27" spans="1:14">
      <c r="C27" s="101"/>
      <c r="D27" s="101"/>
      <c r="E27" s="101"/>
      <c r="G27" s="101"/>
      <c r="H27" s="101"/>
      <c r="I27" s="101"/>
      <c r="N27" s="58"/>
    </row>
    <row r="28" spans="1:14">
      <c r="C28" s="101"/>
      <c r="D28" s="101"/>
      <c r="E28" s="101"/>
      <c r="F28" s="101"/>
      <c r="G28" s="101"/>
      <c r="H28" s="101"/>
      <c r="I28" s="101"/>
      <c r="N28" s="58"/>
    </row>
    <row r="30" spans="1:14">
      <c r="A30" s="119" t="s">
        <v>167</v>
      </c>
      <c r="B30" s="119"/>
      <c r="C30" s="120"/>
      <c r="D30" s="121"/>
      <c r="E30" s="121"/>
      <c r="G30" s="122" t="s">
        <v>168</v>
      </c>
      <c r="H30" s="123"/>
      <c r="I30" s="124" t="s">
        <v>169</v>
      </c>
    </row>
    <row r="31" spans="1:14">
      <c r="A31" s="125"/>
      <c r="B31" s="121"/>
      <c r="C31" s="120"/>
      <c r="D31" s="121"/>
      <c r="E31" s="121"/>
      <c r="G31" s="121"/>
      <c r="H31" s="123"/>
      <c r="I31" s="123"/>
    </row>
    <row r="32" spans="1:14" ht="14.25">
      <c r="A32" s="126">
        <v>1</v>
      </c>
      <c r="B32" s="127" t="s">
        <v>2</v>
      </c>
      <c r="C32" s="369" t="s">
        <v>170</v>
      </c>
      <c r="D32" s="121"/>
      <c r="E32" s="121"/>
      <c r="G32" s="129" t="s">
        <v>3</v>
      </c>
      <c r="H32" s="123"/>
      <c r="I32" s="130"/>
    </row>
    <row r="33" spans="1:9" ht="14.25">
      <c r="A33" s="126"/>
      <c r="B33" s="131"/>
      <c r="C33" s="370"/>
      <c r="D33" s="121"/>
      <c r="E33" s="121"/>
      <c r="G33" s="120"/>
      <c r="H33" s="123"/>
      <c r="I33" s="130"/>
    </row>
    <row r="34" spans="1:9" ht="14.25">
      <c r="A34" s="126">
        <v>2</v>
      </c>
      <c r="B34" s="127" t="s">
        <v>4</v>
      </c>
      <c r="C34" s="369" t="s">
        <v>171</v>
      </c>
      <c r="D34" s="121"/>
      <c r="E34" s="121"/>
      <c r="G34" s="129" t="s">
        <v>3</v>
      </c>
      <c r="H34" s="123"/>
      <c r="I34" s="130"/>
    </row>
    <row r="35" spans="1:9" ht="14.25">
      <c r="A35" s="126"/>
      <c r="B35" s="131"/>
      <c r="C35" s="369"/>
      <c r="D35" s="121"/>
      <c r="E35" s="121"/>
      <c r="G35" s="120"/>
      <c r="H35" s="123"/>
      <c r="I35" s="130"/>
    </row>
    <row r="36" spans="1:9" ht="14.25">
      <c r="A36" s="126">
        <v>3</v>
      </c>
      <c r="B36" s="127" t="s">
        <v>5</v>
      </c>
      <c r="C36" s="369" t="s">
        <v>172</v>
      </c>
      <c r="D36" s="121"/>
      <c r="E36" s="121"/>
      <c r="G36" s="129" t="s">
        <v>6</v>
      </c>
      <c r="H36" s="123"/>
      <c r="I36" s="130"/>
    </row>
    <row r="37" spans="1:9" ht="14.25">
      <c r="A37" s="126"/>
      <c r="B37" s="131"/>
      <c r="C37" s="370"/>
      <c r="D37" s="121"/>
      <c r="E37" s="121"/>
      <c r="G37" s="120"/>
      <c r="H37" s="123"/>
      <c r="I37" s="130"/>
    </row>
    <row r="38" spans="1:9" ht="14.25">
      <c r="A38" s="132">
        <v>4</v>
      </c>
      <c r="B38" s="127" t="s">
        <v>7</v>
      </c>
      <c r="C38" s="369" t="s">
        <v>173</v>
      </c>
      <c r="D38" s="121"/>
      <c r="E38" s="121"/>
      <c r="G38" s="129" t="s">
        <v>178</v>
      </c>
      <c r="H38" s="123"/>
      <c r="I38" s="130"/>
    </row>
    <row r="39" spans="1:9" ht="14.25">
      <c r="A39" s="126"/>
      <c r="B39" s="131"/>
      <c r="C39" s="370"/>
      <c r="D39" s="121"/>
      <c r="E39" s="121"/>
      <c r="G39" s="120"/>
      <c r="H39" s="123"/>
      <c r="I39" s="130"/>
    </row>
    <row r="40" spans="1:9" ht="14.25">
      <c r="A40" s="126">
        <v>5</v>
      </c>
      <c r="B40" s="127" t="s">
        <v>8</v>
      </c>
      <c r="C40" s="371" t="s">
        <v>174</v>
      </c>
      <c r="D40" s="121"/>
      <c r="E40" s="121"/>
      <c r="G40" s="129" t="s">
        <v>9</v>
      </c>
      <c r="H40" s="123"/>
      <c r="I40" s="130"/>
    </row>
    <row r="41" spans="1:9" ht="14.25">
      <c r="A41" s="126"/>
      <c r="B41" s="131"/>
      <c r="C41" s="372"/>
      <c r="D41" s="121"/>
      <c r="E41" s="121"/>
      <c r="G41" s="120"/>
      <c r="H41" s="123"/>
      <c r="I41" s="130"/>
    </row>
    <row r="42" spans="1:9" ht="14.25">
      <c r="A42" s="126">
        <v>6</v>
      </c>
      <c r="B42" s="127" t="s">
        <v>10</v>
      </c>
      <c r="C42" s="372" t="s">
        <v>175</v>
      </c>
      <c r="D42" s="121"/>
      <c r="E42" s="121"/>
      <c r="G42" s="129" t="s">
        <v>11</v>
      </c>
      <c r="H42" s="123"/>
      <c r="I42" s="130"/>
    </row>
    <row r="43" spans="1:9" ht="14.25">
      <c r="B43" s="131"/>
      <c r="C43" s="369"/>
      <c r="D43" s="121"/>
      <c r="E43" s="121"/>
      <c r="G43" s="120"/>
      <c r="H43" s="123"/>
      <c r="I43" s="130"/>
    </row>
    <row r="44" spans="1:9" ht="14.25">
      <c r="A44" s="126">
        <v>7</v>
      </c>
      <c r="B44" s="127" t="s">
        <v>31</v>
      </c>
      <c r="C44" s="372" t="s">
        <v>176</v>
      </c>
      <c r="D44" s="121"/>
      <c r="E44" s="121"/>
      <c r="G44" s="129" t="s">
        <v>178</v>
      </c>
      <c r="H44" s="123"/>
      <c r="I44" s="130"/>
    </row>
    <row r="45" spans="1:9" ht="14.25">
      <c r="A45" s="126"/>
      <c r="B45" s="131"/>
      <c r="C45" s="372"/>
      <c r="D45" s="121"/>
      <c r="E45" s="121"/>
      <c r="G45" s="120"/>
      <c r="H45" s="123"/>
      <c r="I45" s="130"/>
    </row>
    <row r="46" spans="1:9" ht="14.25">
      <c r="A46" s="126">
        <v>8</v>
      </c>
      <c r="B46" s="127" t="s">
        <v>12</v>
      </c>
      <c r="C46" s="369" t="s">
        <v>177</v>
      </c>
      <c r="D46" s="121"/>
      <c r="E46" s="121"/>
      <c r="G46" s="129" t="s">
        <v>13</v>
      </c>
      <c r="H46" s="123"/>
      <c r="I46" s="130"/>
    </row>
    <row r="48" spans="1:9">
      <c r="A48" s="133" t="s">
        <v>179</v>
      </c>
    </row>
    <row r="49" spans="1:9" ht="29.25" customHeight="1">
      <c r="B49" s="423" t="s">
        <v>180</v>
      </c>
      <c r="C49" s="423"/>
      <c r="D49" s="423"/>
      <c r="E49" s="423"/>
      <c r="F49" s="423"/>
      <c r="G49" s="423"/>
      <c r="H49" s="423"/>
      <c r="I49" s="423"/>
    </row>
    <row r="51" spans="1:9">
      <c r="A51" s="134" t="s">
        <v>14</v>
      </c>
      <c r="B51" s="135" t="s">
        <v>181</v>
      </c>
    </row>
    <row r="52" spans="1:9">
      <c r="A52" s="136" t="s">
        <v>15</v>
      </c>
      <c r="B52" s="137" t="s">
        <v>182</v>
      </c>
    </row>
    <row r="53" spans="1:9">
      <c r="A53" s="136" t="s">
        <v>16</v>
      </c>
      <c r="B53" s="137" t="s">
        <v>17</v>
      </c>
    </row>
  </sheetData>
  <mergeCells count="6">
    <mergeCell ref="I1:I4"/>
    <mergeCell ref="B49:I49"/>
    <mergeCell ref="D11:E11"/>
    <mergeCell ref="H11:I11"/>
    <mergeCell ref="A19:B19"/>
    <mergeCell ref="A22:B22"/>
  </mergeCells>
  <pageMargins left="0.70866141732283472" right="0.70866141732283472" top="0.74803149606299213" bottom="0.74803149606299213" header="0.31496062992125984" footer="0.31496062992125984"/>
  <pageSetup paperSize="9" scale="48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T29"/>
  <sheetViews>
    <sheetView topLeftCell="A16" zoomScale="90" zoomScaleNormal="90" workbookViewId="0">
      <selection activeCell="F15" sqref="F15:I15"/>
    </sheetView>
  </sheetViews>
  <sheetFormatPr defaultColWidth="8.85546875" defaultRowHeight="15"/>
  <cols>
    <col min="1" max="1" width="5.28515625" style="7" customWidth="1"/>
    <col min="2" max="4" width="8.85546875" style="7"/>
    <col min="5" max="5" width="15.7109375" style="7" customWidth="1"/>
    <col min="6" max="6" width="8.85546875" style="7"/>
    <col min="7" max="7" width="17" style="7" customWidth="1"/>
    <col min="8" max="8" width="15.85546875" style="7" customWidth="1"/>
    <col min="9" max="9" width="9.140625" style="7" customWidth="1"/>
    <col min="10" max="16384" width="8.85546875" style="7"/>
  </cols>
  <sheetData>
    <row r="1" spans="1:20" s="1" customFormat="1" ht="14.25" customHeight="1">
      <c r="B1" s="2"/>
      <c r="C1" s="9"/>
      <c r="G1" s="19" t="str">
        <f>Титул!D1</f>
        <v>Тахия намуд</v>
      </c>
      <c r="H1" s="19" t="str">
        <f>Титул!E1</f>
        <v>Аз назар гузаронид</v>
      </c>
      <c r="I1" s="437" t="s">
        <v>81</v>
      </c>
    </row>
    <row r="2" spans="1:20" s="1" customFormat="1" ht="14.25" customHeight="1">
      <c r="B2" s="2"/>
      <c r="C2" s="9"/>
      <c r="G2" s="19">
        <f>Титул!D2</f>
        <v>0</v>
      </c>
      <c r="H2" s="19">
        <f>Титул!E2</f>
        <v>0</v>
      </c>
      <c r="I2" s="438"/>
    </row>
    <row r="3" spans="1:20" s="1" customFormat="1" ht="15.75" customHeight="1">
      <c r="A3" s="440" t="s">
        <v>76</v>
      </c>
      <c r="B3" s="440"/>
      <c r="C3" s="440"/>
      <c r="D3" s="440"/>
      <c r="E3" s="440"/>
      <c r="G3" s="19" t="str">
        <f>Титул!D3</f>
        <v>Сана</v>
      </c>
      <c r="H3" s="19" t="str">
        <f>Титул!E3</f>
        <v>Сана</v>
      </c>
      <c r="I3" s="438"/>
    </row>
    <row r="4" spans="1:20" s="1" customFormat="1" ht="15.75" customHeight="1">
      <c r="A4" s="3" t="str">
        <f>Титул!A5</f>
        <v xml:space="preserve">Мизоч: </v>
      </c>
      <c r="B4" s="2"/>
      <c r="C4" s="9"/>
      <c r="G4" s="20">
        <f>Титул!D4</f>
        <v>0</v>
      </c>
      <c r="H4" s="20">
        <f>Титул!E4</f>
        <v>0</v>
      </c>
      <c r="I4" s="439"/>
    </row>
    <row r="5" spans="1:20" s="1" customFormat="1" ht="15.75">
      <c r="A5" s="4" t="str">
        <f>Титул!A6</f>
        <v xml:space="preserve">Санаи хисоботи: </v>
      </c>
      <c r="B5" s="2"/>
      <c r="C5" s="9"/>
    </row>
    <row r="6" spans="1:20" s="1" customFormat="1" ht="15.75">
      <c r="A6" s="4" t="str">
        <f>Титул!A7</f>
        <v xml:space="preserve">Хисобот оиди манфиату зиёд дар муддати соли анчомёбанда - </v>
      </c>
      <c r="B6" s="2"/>
      <c r="C6" s="9"/>
    </row>
    <row r="7" spans="1:20" s="1" customFormat="1" ht="15.75">
      <c r="A7" s="4"/>
      <c r="B7" s="2"/>
      <c r="C7" s="9"/>
    </row>
    <row r="8" spans="1:20" s="1" customFormat="1" ht="15.75">
      <c r="A8" s="4" t="s">
        <v>29</v>
      </c>
      <c r="B8" s="5" t="s">
        <v>30</v>
      </c>
      <c r="C8" s="9"/>
      <c r="D8" s="6"/>
      <c r="E8" s="6"/>
      <c r="F8" s="6"/>
    </row>
    <row r="9" spans="1:20" ht="18.75">
      <c r="C9" s="441" t="s">
        <v>66</v>
      </c>
      <c r="D9" s="441"/>
      <c r="E9" s="441"/>
      <c r="F9" s="441"/>
      <c r="G9" s="441"/>
      <c r="H9" s="441"/>
      <c r="I9" s="441"/>
      <c r="J9" s="441"/>
      <c r="K9" s="441"/>
      <c r="L9" s="441"/>
      <c r="M9" s="441"/>
    </row>
    <row r="10" spans="1:20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8"/>
      <c r="P10" s="8"/>
      <c r="Q10" s="8"/>
      <c r="R10" s="8"/>
      <c r="S10" s="8"/>
      <c r="T10" s="8"/>
    </row>
    <row r="11" spans="1:20">
      <c r="A11" s="11"/>
      <c r="B11" s="11"/>
      <c r="C11" s="11"/>
      <c r="D11" s="11"/>
      <c r="E11" s="11"/>
      <c r="F11" s="11" t="s">
        <v>67</v>
      </c>
      <c r="G11" s="11"/>
      <c r="H11" s="16" t="s">
        <v>79</v>
      </c>
      <c r="I11" s="12"/>
      <c r="J11" s="11"/>
      <c r="K11" s="16" t="s">
        <v>73</v>
      </c>
      <c r="L11" s="11"/>
      <c r="M11" s="11"/>
      <c r="N11" s="11"/>
      <c r="O11" s="8"/>
      <c r="P11" s="8"/>
      <c r="Q11" s="8"/>
      <c r="R11" s="8"/>
      <c r="S11" s="8"/>
      <c r="T11" s="8"/>
    </row>
    <row r="12" spans="1:20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8"/>
      <c r="P12" s="8"/>
      <c r="Q12" s="8"/>
      <c r="R12" s="8"/>
      <c r="S12" s="8"/>
      <c r="T12" s="8"/>
    </row>
    <row r="13" spans="1:20">
      <c r="A13" s="18" t="s">
        <v>38</v>
      </c>
      <c r="B13" s="433" t="s">
        <v>70</v>
      </c>
      <c r="C13" s="433"/>
      <c r="D13" s="433"/>
      <c r="E13" s="433"/>
      <c r="F13" s="434" t="s">
        <v>71</v>
      </c>
      <c r="G13" s="435"/>
      <c r="H13" s="435"/>
      <c r="I13" s="436"/>
      <c r="J13" s="434" t="s">
        <v>72</v>
      </c>
      <c r="K13" s="435"/>
      <c r="L13" s="435"/>
      <c r="M13" s="436"/>
      <c r="N13" s="12"/>
      <c r="O13" s="8"/>
      <c r="P13" s="8"/>
      <c r="Q13" s="8"/>
      <c r="R13" s="8"/>
      <c r="S13" s="8"/>
      <c r="T13" s="8"/>
    </row>
    <row r="14" spans="1:20" ht="27.75" customHeight="1">
      <c r="A14" s="15">
        <v>1</v>
      </c>
      <c r="B14" s="426" t="s">
        <v>90</v>
      </c>
      <c r="C14" s="426"/>
      <c r="D14" s="426"/>
      <c r="E14" s="426"/>
      <c r="F14" s="428" t="s">
        <v>91</v>
      </c>
      <c r="G14" s="429"/>
      <c r="H14" s="429"/>
      <c r="I14" s="430"/>
      <c r="J14" s="428"/>
      <c r="K14" s="429"/>
      <c r="L14" s="429"/>
      <c r="M14" s="430"/>
      <c r="N14" s="12"/>
      <c r="O14" s="8"/>
      <c r="P14" s="8"/>
      <c r="Q14" s="8"/>
      <c r="R14" s="8"/>
      <c r="S14" s="8"/>
      <c r="T14" s="8"/>
    </row>
    <row r="15" spans="1:20" ht="63.75" customHeight="1">
      <c r="A15" s="15">
        <v>2</v>
      </c>
      <c r="B15" s="426" t="s">
        <v>82</v>
      </c>
      <c r="C15" s="426"/>
      <c r="D15" s="426"/>
      <c r="E15" s="426"/>
      <c r="F15" s="427" t="s">
        <v>99</v>
      </c>
      <c r="G15" s="427"/>
      <c r="H15" s="427"/>
      <c r="I15" s="427"/>
      <c r="J15" s="428"/>
      <c r="K15" s="429"/>
      <c r="L15" s="429"/>
      <c r="M15" s="430"/>
      <c r="N15" s="13"/>
      <c r="O15" s="10"/>
      <c r="P15" s="10"/>
      <c r="Q15" s="10"/>
      <c r="R15" s="10"/>
      <c r="S15" s="10"/>
      <c r="T15" s="10"/>
    </row>
    <row r="16" spans="1:20" ht="59.25" customHeight="1">
      <c r="A16" s="15">
        <v>3</v>
      </c>
      <c r="B16" s="426" t="s">
        <v>84</v>
      </c>
      <c r="C16" s="426"/>
      <c r="D16" s="426"/>
      <c r="E16" s="426"/>
      <c r="F16" s="427" t="s">
        <v>100</v>
      </c>
      <c r="G16" s="427"/>
      <c r="H16" s="427"/>
      <c r="I16" s="427"/>
      <c r="J16" s="428"/>
      <c r="K16" s="429"/>
      <c r="L16" s="429"/>
      <c r="M16" s="430"/>
      <c r="N16" s="14"/>
      <c r="O16" s="10"/>
      <c r="P16" s="10"/>
      <c r="Q16" s="10"/>
      <c r="R16" s="10"/>
      <c r="S16" s="10"/>
      <c r="T16" s="10"/>
    </row>
    <row r="17" spans="1:20">
      <c r="A17" s="15">
        <v>4</v>
      </c>
      <c r="B17" s="426" t="s">
        <v>83</v>
      </c>
      <c r="C17" s="426"/>
      <c r="D17" s="426"/>
      <c r="E17" s="426"/>
      <c r="F17" s="426" t="s">
        <v>92</v>
      </c>
      <c r="G17" s="426"/>
      <c r="H17" s="426"/>
      <c r="I17" s="426"/>
      <c r="J17" s="426"/>
      <c r="K17" s="426"/>
      <c r="L17" s="426"/>
      <c r="M17" s="426"/>
      <c r="N17" s="14"/>
      <c r="O17" s="10"/>
      <c r="P17" s="10"/>
      <c r="Q17" s="10"/>
      <c r="R17" s="10"/>
      <c r="S17" s="10"/>
      <c r="T17" s="10"/>
    </row>
    <row r="18" spans="1:20" ht="28.5" customHeight="1">
      <c r="A18" s="15">
        <v>5</v>
      </c>
      <c r="B18" s="426" t="s">
        <v>68</v>
      </c>
      <c r="C18" s="426"/>
      <c r="D18" s="426"/>
      <c r="E18" s="426"/>
      <c r="F18" s="427" t="s">
        <v>101</v>
      </c>
      <c r="G18" s="427"/>
      <c r="H18" s="427"/>
      <c r="I18" s="427"/>
      <c r="J18" s="428"/>
      <c r="K18" s="429"/>
      <c r="L18" s="429"/>
      <c r="M18" s="430"/>
      <c r="N18" s="14"/>
      <c r="O18" s="10"/>
      <c r="P18" s="10"/>
      <c r="Q18" s="10"/>
      <c r="R18" s="10"/>
      <c r="S18" s="10"/>
      <c r="T18" s="10"/>
    </row>
    <row r="19" spans="1:20" ht="26.25" customHeight="1">
      <c r="A19" s="15">
        <v>6</v>
      </c>
      <c r="B19" s="426" t="s">
        <v>69</v>
      </c>
      <c r="C19" s="426"/>
      <c r="D19" s="426"/>
      <c r="E19" s="426"/>
      <c r="F19" s="427" t="s">
        <v>102</v>
      </c>
      <c r="G19" s="427"/>
      <c r="H19" s="427"/>
      <c r="I19" s="427"/>
      <c r="J19" s="428"/>
      <c r="K19" s="429"/>
      <c r="L19" s="429"/>
      <c r="M19" s="430"/>
      <c r="N19" s="14"/>
      <c r="O19" s="10"/>
      <c r="P19" s="10"/>
      <c r="Q19" s="10"/>
      <c r="R19" s="10"/>
      <c r="S19" s="10"/>
      <c r="T19" s="10"/>
    </row>
    <row r="20" spans="1:20" ht="26.25" customHeight="1">
      <c r="A20" s="15">
        <v>7</v>
      </c>
      <c r="B20" s="426" t="s">
        <v>93</v>
      </c>
      <c r="C20" s="426"/>
      <c r="D20" s="426"/>
      <c r="E20" s="426"/>
      <c r="F20" s="427" t="s">
        <v>103</v>
      </c>
      <c r="G20" s="427"/>
      <c r="H20" s="427"/>
      <c r="I20" s="427"/>
      <c r="J20" s="428"/>
      <c r="K20" s="429"/>
      <c r="L20" s="429"/>
      <c r="M20" s="430"/>
      <c r="N20" s="14"/>
      <c r="O20" s="10"/>
      <c r="P20" s="10"/>
      <c r="Q20" s="10"/>
      <c r="R20" s="10"/>
      <c r="S20" s="10"/>
      <c r="T20" s="10"/>
    </row>
    <row r="21" spans="1:20" ht="26.25" customHeight="1">
      <c r="A21" s="15">
        <v>8</v>
      </c>
      <c r="B21" s="426" t="s">
        <v>85</v>
      </c>
      <c r="C21" s="426"/>
      <c r="D21" s="426"/>
      <c r="E21" s="426"/>
      <c r="F21" s="427" t="s">
        <v>104</v>
      </c>
      <c r="G21" s="427"/>
      <c r="H21" s="427"/>
      <c r="I21" s="427"/>
      <c r="J21" s="428"/>
      <c r="K21" s="429"/>
      <c r="L21" s="429"/>
      <c r="M21" s="430"/>
      <c r="N21" s="14"/>
      <c r="O21" s="10"/>
      <c r="P21" s="10"/>
      <c r="Q21" s="10"/>
      <c r="R21" s="10"/>
      <c r="S21" s="10"/>
      <c r="T21" s="10"/>
    </row>
    <row r="22" spans="1:20" ht="38.25" customHeight="1">
      <c r="A22" s="15">
        <v>9</v>
      </c>
      <c r="B22" s="426" t="s">
        <v>87</v>
      </c>
      <c r="C22" s="426"/>
      <c r="D22" s="426"/>
      <c r="E22" s="426"/>
      <c r="F22" s="426" t="s">
        <v>105</v>
      </c>
      <c r="G22" s="426"/>
      <c r="H22" s="426"/>
      <c r="I22" s="426"/>
      <c r="J22" s="426"/>
      <c r="K22" s="426"/>
      <c r="L22" s="426"/>
      <c r="M22" s="426"/>
      <c r="N22" s="14"/>
      <c r="O22" s="10"/>
      <c r="P22" s="10"/>
      <c r="Q22" s="10"/>
      <c r="R22" s="10"/>
      <c r="S22" s="10"/>
      <c r="T22" s="10"/>
    </row>
    <row r="23" spans="1:20" ht="38.25" customHeight="1">
      <c r="A23" s="15">
        <v>10</v>
      </c>
      <c r="B23" s="426" t="s">
        <v>86</v>
      </c>
      <c r="C23" s="426"/>
      <c r="D23" s="426"/>
      <c r="E23" s="426"/>
      <c r="F23" s="427" t="s">
        <v>106</v>
      </c>
      <c r="G23" s="427"/>
      <c r="H23" s="427"/>
      <c r="I23" s="427"/>
      <c r="J23" s="428"/>
      <c r="K23" s="429"/>
      <c r="L23" s="429"/>
      <c r="M23" s="430"/>
      <c r="N23" s="14"/>
      <c r="O23" s="10"/>
      <c r="P23" s="10"/>
      <c r="Q23" s="10"/>
      <c r="R23" s="10"/>
      <c r="S23" s="10"/>
      <c r="T23" s="10"/>
    </row>
    <row r="24" spans="1:20" ht="28.5" customHeight="1">
      <c r="A24" s="15">
        <v>11</v>
      </c>
      <c r="B24" s="426" t="s">
        <v>88</v>
      </c>
      <c r="C24" s="426"/>
      <c r="D24" s="426"/>
      <c r="E24" s="426"/>
      <c r="F24" s="427" t="s">
        <v>94</v>
      </c>
      <c r="G24" s="427"/>
      <c r="H24" s="427"/>
      <c r="I24" s="427"/>
      <c r="J24" s="428"/>
      <c r="K24" s="429"/>
      <c r="L24" s="429"/>
      <c r="M24" s="430"/>
      <c r="N24" s="14"/>
      <c r="O24" s="10"/>
      <c r="P24" s="10"/>
      <c r="Q24" s="10"/>
      <c r="R24" s="10"/>
      <c r="S24" s="10"/>
      <c r="T24" s="10"/>
    </row>
    <row r="25" spans="1:20" ht="40.5" customHeight="1">
      <c r="A25" s="15">
        <v>12</v>
      </c>
      <c r="B25" s="426" t="s">
        <v>89</v>
      </c>
      <c r="C25" s="426"/>
      <c r="D25" s="426"/>
      <c r="E25" s="426"/>
      <c r="F25" s="432" t="s">
        <v>95</v>
      </c>
      <c r="G25" s="432"/>
      <c r="H25" s="432"/>
      <c r="I25" s="432"/>
      <c r="J25" s="426"/>
      <c r="K25" s="426"/>
      <c r="L25" s="426"/>
      <c r="M25" s="426"/>
      <c r="N25" s="14"/>
      <c r="O25" s="10"/>
      <c r="P25" s="10"/>
      <c r="Q25" s="10"/>
      <c r="R25" s="10"/>
      <c r="S25" s="10"/>
      <c r="T25" s="10"/>
    </row>
    <row r="26" spans="1:20">
      <c r="A26" s="13"/>
    </row>
    <row r="28" spans="1:20" ht="15" customHeight="1">
      <c r="B28" s="17" t="s">
        <v>77</v>
      </c>
      <c r="E28" s="431" t="s">
        <v>107</v>
      </c>
      <c r="F28" s="431"/>
      <c r="G28" s="431"/>
      <c r="H28" s="431"/>
      <c r="I28" s="431"/>
      <c r="J28" s="431"/>
      <c r="K28" s="431"/>
      <c r="L28" s="431"/>
      <c r="M28" s="431"/>
    </row>
    <row r="29" spans="1:20">
      <c r="E29" s="431"/>
      <c r="F29" s="431"/>
      <c r="G29" s="431"/>
      <c r="H29" s="431"/>
      <c r="I29" s="431"/>
      <c r="J29" s="431"/>
      <c r="K29" s="431"/>
      <c r="L29" s="431"/>
      <c r="M29" s="431"/>
    </row>
  </sheetData>
  <mergeCells count="43">
    <mergeCell ref="I1:I4"/>
    <mergeCell ref="J18:M18"/>
    <mergeCell ref="J19:M19"/>
    <mergeCell ref="J23:M23"/>
    <mergeCell ref="B21:E21"/>
    <mergeCell ref="B17:E17"/>
    <mergeCell ref="F17:I17"/>
    <mergeCell ref="J17:M17"/>
    <mergeCell ref="A3:E3"/>
    <mergeCell ref="F18:I18"/>
    <mergeCell ref="F19:I19"/>
    <mergeCell ref="B23:E23"/>
    <mergeCell ref="F23:I23"/>
    <mergeCell ref="B18:E18"/>
    <mergeCell ref="B19:E19"/>
    <mergeCell ref="C9:M9"/>
    <mergeCell ref="J16:M16"/>
    <mergeCell ref="B13:E13"/>
    <mergeCell ref="F13:I13"/>
    <mergeCell ref="J13:M13"/>
    <mergeCell ref="J14:M14"/>
    <mergeCell ref="J15:M15"/>
    <mergeCell ref="B14:E14"/>
    <mergeCell ref="B15:E15"/>
    <mergeCell ref="B16:E16"/>
    <mergeCell ref="F14:I14"/>
    <mergeCell ref="F15:I15"/>
    <mergeCell ref="F16:I16"/>
    <mergeCell ref="B20:E20"/>
    <mergeCell ref="F20:I20"/>
    <mergeCell ref="J20:M20"/>
    <mergeCell ref="E28:M29"/>
    <mergeCell ref="B25:E25"/>
    <mergeCell ref="F25:I25"/>
    <mergeCell ref="J25:M25"/>
    <mergeCell ref="F22:I22"/>
    <mergeCell ref="J22:M22"/>
    <mergeCell ref="F21:I21"/>
    <mergeCell ref="J21:M21"/>
    <mergeCell ref="B24:E24"/>
    <mergeCell ref="F24:I24"/>
    <mergeCell ref="J24:M24"/>
    <mergeCell ref="B22:E22"/>
  </mergeCells>
  <pageMargins left="0.7" right="0.7" top="0.75" bottom="0.75" header="0.3" footer="0.3"/>
  <pageSetup paperSize="9" orientation="portrait"/>
  <headerFooter>
    <oddFooter>&amp;RMAZARS/CEAVOP/V.1/Oct/2008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R56"/>
  <sheetViews>
    <sheetView zoomScale="80" zoomScaleNormal="80" zoomScalePageLayoutView="90" workbookViewId="0">
      <selection activeCell="I65" sqref="I65"/>
    </sheetView>
  </sheetViews>
  <sheetFormatPr defaultColWidth="8.85546875" defaultRowHeight="12"/>
  <cols>
    <col min="1" max="1" width="39.140625" style="21" customWidth="1"/>
    <col min="2" max="2" width="14" style="21" bestFit="1" customWidth="1"/>
    <col min="3" max="3" width="12.42578125" style="21" bestFit="1" customWidth="1"/>
    <col min="4" max="4" width="12" style="21" bestFit="1" customWidth="1"/>
    <col min="5" max="5" width="13.5703125" style="21" bestFit="1" customWidth="1"/>
    <col min="6" max="6" width="14.85546875" style="21" bestFit="1" customWidth="1"/>
    <col min="7" max="7" width="12.140625" style="21" customWidth="1"/>
    <col min="8" max="8" width="12.42578125" style="21" customWidth="1"/>
    <col min="9" max="9" width="12.5703125" style="21" customWidth="1"/>
    <col min="10" max="11" width="12.140625" style="21" customWidth="1"/>
    <col min="12" max="12" width="12" style="21" customWidth="1"/>
    <col min="13" max="13" width="12.85546875" style="21" customWidth="1"/>
    <col min="14" max="14" width="11.5703125" style="21" bestFit="1" customWidth="1"/>
    <col min="15" max="15" width="12.140625" style="21" bestFit="1" customWidth="1"/>
    <col min="16" max="16" width="15.42578125" style="21" bestFit="1" customWidth="1"/>
    <col min="17" max="17" width="9.42578125" style="21" bestFit="1" customWidth="1"/>
    <col min="18" max="16384" width="8.85546875" style="21"/>
  </cols>
  <sheetData>
    <row r="1" spans="1:16" ht="14.25" customHeight="1">
      <c r="E1" s="84" t="str">
        <f>Титул!D1</f>
        <v>Тахия намуд</v>
      </c>
      <c r="F1" s="84" t="str">
        <f>Титул!E1</f>
        <v>Аз назар гузаронид</v>
      </c>
      <c r="G1" s="422" t="s">
        <v>80</v>
      </c>
    </row>
    <row r="2" spans="1:16" ht="14.25" customHeight="1">
      <c r="E2" s="84">
        <f>Титул!D2</f>
        <v>0</v>
      </c>
      <c r="F2" s="84">
        <f>Титул!E2</f>
        <v>0</v>
      </c>
      <c r="G2" s="422"/>
    </row>
    <row r="3" spans="1:16" ht="15.75" customHeight="1">
      <c r="A3" s="138" t="str">
        <f>Титул!A4</f>
        <v>Барнома: Музди мехнат</v>
      </c>
      <c r="B3" s="138"/>
      <c r="C3" s="138"/>
      <c r="E3" s="84" t="str">
        <f>Титул!D3</f>
        <v>Сана</v>
      </c>
      <c r="F3" s="84" t="str">
        <f>Титул!E3</f>
        <v>Сана</v>
      </c>
      <c r="G3" s="422"/>
    </row>
    <row r="4" spans="1:16">
      <c r="A4" s="26" t="str">
        <f>Титул!A5</f>
        <v xml:space="preserve">Мизоч: </v>
      </c>
      <c r="E4" s="86">
        <f>Титул!D4</f>
        <v>0</v>
      </c>
      <c r="F4" s="86">
        <f>Титул!E4</f>
        <v>0</v>
      </c>
      <c r="G4" s="422"/>
    </row>
    <row r="5" spans="1:16">
      <c r="A5" s="24" t="str">
        <f>Титул!A6</f>
        <v xml:space="preserve">Санаи хисоботи: </v>
      </c>
    </row>
    <row r="6" spans="1:16">
      <c r="A6" s="24"/>
    </row>
    <row r="7" spans="1:16">
      <c r="A7" s="24"/>
      <c r="B7" s="100"/>
    </row>
    <row r="8" spans="1:16">
      <c r="A8" s="139" t="s">
        <v>52</v>
      </c>
      <c r="B8" s="139" t="s">
        <v>53</v>
      </c>
      <c r="C8" s="139"/>
      <c r="D8" s="139"/>
      <c r="E8" s="139"/>
      <c r="F8" s="139"/>
      <c r="G8" s="139"/>
      <c r="H8" s="139"/>
      <c r="I8" s="139"/>
      <c r="J8" s="139"/>
      <c r="K8" s="139"/>
      <c r="L8" s="139"/>
      <c r="M8" s="139"/>
      <c r="N8" s="139"/>
      <c r="O8" s="21" t="s">
        <v>54</v>
      </c>
    </row>
    <row r="9" spans="1:16">
      <c r="A9" s="140" t="s">
        <v>55</v>
      </c>
      <c r="B9" s="141" t="s">
        <v>33</v>
      </c>
      <c r="C9" s="142" t="s">
        <v>59</v>
      </c>
      <c r="D9" s="141" t="s">
        <v>60</v>
      </c>
      <c r="E9" s="141" t="s">
        <v>61</v>
      </c>
      <c r="F9" s="141" t="s">
        <v>34</v>
      </c>
      <c r="G9" s="142" t="s">
        <v>62</v>
      </c>
      <c r="H9" s="141" t="s">
        <v>63</v>
      </c>
      <c r="I9" s="141" t="s">
        <v>35</v>
      </c>
      <c r="J9" s="141" t="s">
        <v>36</v>
      </c>
      <c r="K9" s="141" t="s">
        <v>64</v>
      </c>
      <c r="L9" s="141" t="s">
        <v>65</v>
      </c>
      <c r="M9" s="142" t="s">
        <v>37</v>
      </c>
      <c r="N9" s="141" t="s">
        <v>56</v>
      </c>
      <c r="O9" s="143" t="s">
        <v>14</v>
      </c>
      <c r="P9" s="144" t="s">
        <v>57</v>
      </c>
    </row>
    <row r="10" spans="1:16">
      <c r="P10" s="144"/>
    </row>
    <row r="11" spans="1:16">
      <c r="A11" s="21" t="s">
        <v>183</v>
      </c>
      <c r="N11" s="145">
        <f>SUM(B11:M11)</f>
        <v>0</v>
      </c>
      <c r="P11" s="144"/>
    </row>
    <row r="12" spans="1:16">
      <c r="A12" s="21" t="s">
        <v>184</v>
      </c>
      <c r="N12" s="145">
        <f t="shared" ref="N12:N16" si="0">SUM(B12:M12)</f>
        <v>0</v>
      </c>
      <c r="P12" s="144"/>
    </row>
    <row r="13" spans="1:16">
      <c r="A13" s="21" t="s">
        <v>185</v>
      </c>
      <c r="G13" s="87"/>
      <c r="N13" s="145">
        <f t="shared" si="0"/>
        <v>0</v>
      </c>
      <c r="P13" s="144"/>
    </row>
    <row r="14" spans="1:16">
      <c r="A14" s="21" t="s">
        <v>186</v>
      </c>
      <c r="N14" s="145">
        <f t="shared" si="0"/>
        <v>0</v>
      </c>
      <c r="O14" s="49"/>
      <c r="P14" s="144"/>
    </row>
    <row r="15" spans="1:16">
      <c r="A15" s="21" t="s">
        <v>187</v>
      </c>
      <c r="N15" s="145">
        <f t="shared" si="0"/>
        <v>0</v>
      </c>
      <c r="P15" s="144"/>
    </row>
    <row r="16" spans="1:16">
      <c r="N16" s="145">
        <f t="shared" si="0"/>
        <v>0</v>
      </c>
      <c r="P16" s="144"/>
    </row>
    <row r="17" spans="1:18">
      <c r="A17" s="21" t="s">
        <v>188</v>
      </c>
      <c r="B17" s="146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P17" s="144"/>
    </row>
    <row r="18" spans="1:18" ht="14.25">
      <c r="A18" s="21" t="s">
        <v>189</v>
      </c>
      <c r="B18" s="147">
        <f>SUM(B11:B15)</f>
        <v>0</v>
      </c>
      <c r="C18" s="147">
        <f>SUM(C11:C14)</f>
        <v>0</v>
      </c>
      <c r="D18" s="147">
        <f t="shared" ref="D18:M18" si="1">SUM(D11:D15)</f>
        <v>0</v>
      </c>
      <c r="E18" s="147">
        <f t="shared" si="1"/>
        <v>0</v>
      </c>
      <c r="F18" s="147">
        <f t="shared" si="1"/>
        <v>0</v>
      </c>
      <c r="G18" s="147">
        <f t="shared" si="1"/>
        <v>0</v>
      </c>
      <c r="H18" s="147">
        <f t="shared" si="1"/>
        <v>0</v>
      </c>
      <c r="I18" s="147">
        <f t="shared" si="1"/>
        <v>0</v>
      </c>
      <c r="J18" s="147">
        <f t="shared" si="1"/>
        <v>0</v>
      </c>
      <c r="K18" s="147">
        <f t="shared" si="1"/>
        <v>0</v>
      </c>
      <c r="L18" s="147">
        <f t="shared" si="1"/>
        <v>0</v>
      </c>
      <c r="M18" s="147">
        <f t="shared" si="1"/>
        <v>0</v>
      </c>
      <c r="N18" s="148">
        <f>SUM(B18:M18)</f>
        <v>0</v>
      </c>
      <c r="O18" s="87"/>
      <c r="P18" s="149">
        <f>N18-O18</f>
        <v>0</v>
      </c>
    </row>
    <row r="19" spans="1:18">
      <c r="A19" s="21" t="s">
        <v>190</v>
      </c>
      <c r="B19" s="150"/>
      <c r="C19" s="151"/>
      <c r="D19" s="151"/>
      <c r="E19" s="151"/>
      <c r="F19" s="151"/>
      <c r="G19" s="151"/>
      <c r="H19" s="151"/>
      <c r="I19" s="146"/>
      <c r="J19" s="151"/>
      <c r="K19" s="151"/>
      <c r="L19" s="151"/>
      <c r="M19" s="151"/>
      <c r="N19" s="150">
        <f>SUM(B19:M19)</f>
        <v>0</v>
      </c>
      <c r="P19" s="152"/>
    </row>
    <row r="20" spans="1:18">
      <c r="B20" s="153" t="e">
        <f t="shared" ref="B20:M20" si="2">B19/B18</f>
        <v>#DIV/0!</v>
      </c>
      <c r="C20" s="153" t="e">
        <f t="shared" si="2"/>
        <v>#DIV/0!</v>
      </c>
      <c r="D20" s="153" t="e">
        <f t="shared" si="2"/>
        <v>#DIV/0!</v>
      </c>
      <c r="E20" s="153" t="e">
        <f t="shared" si="2"/>
        <v>#DIV/0!</v>
      </c>
      <c r="F20" s="153" t="e">
        <f t="shared" si="2"/>
        <v>#DIV/0!</v>
      </c>
      <c r="G20" s="153" t="e">
        <f t="shared" si="2"/>
        <v>#DIV/0!</v>
      </c>
      <c r="H20" s="153" t="e">
        <f t="shared" si="2"/>
        <v>#DIV/0!</v>
      </c>
      <c r="I20" s="153" t="e">
        <f t="shared" si="2"/>
        <v>#DIV/0!</v>
      </c>
      <c r="J20" s="153" t="e">
        <f t="shared" si="2"/>
        <v>#DIV/0!</v>
      </c>
      <c r="K20" s="153" t="e">
        <f t="shared" si="2"/>
        <v>#DIV/0!</v>
      </c>
      <c r="L20" s="153" t="e">
        <f t="shared" si="2"/>
        <v>#DIV/0!</v>
      </c>
      <c r="M20" s="153" t="e">
        <f t="shared" si="2"/>
        <v>#DIV/0!</v>
      </c>
      <c r="N20" s="58"/>
    </row>
    <row r="21" spans="1:18">
      <c r="A21" s="21" t="s">
        <v>191</v>
      </c>
      <c r="B21" s="150"/>
      <c r="C21" s="151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150"/>
      <c r="P21" s="154"/>
    </row>
    <row r="22" spans="1:18">
      <c r="B22" s="153" t="e">
        <f t="shared" ref="B22:M22" si="3">B21/B18</f>
        <v>#DIV/0!</v>
      </c>
      <c r="C22" s="153" t="e">
        <f t="shared" si="3"/>
        <v>#DIV/0!</v>
      </c>
      <c r="D22" s="153" t="e">
        <f t="shared" si="3"/>
        <v>#DIV/0!</v>
      </c>
      <c r="E22" s="153" t="e">
        <f t="shared" si="3"/>
        <v>#DIV/0!</v>
      </c>
      <c r="F22" s="153" t="e">
        <f t="shared" si="3"/>
        <v>#DIV/0!</v>
      </c>
      <c r="G22" s="153" t="e">
        <f t="shared" si="3"/>
        <v>#DIV/0!</v>
      </c>
      <c r="H22" s="153" t="e">
        <f t="shared" si="3"/>
        <v>#DIV/0!</v>
      </c>
      <c r="I22" s="153" t="e">
        <f t="shared" si="3"/>
        <v>#DIV/0!</v>
      </c>
      <c r="J22" s="153" t="e">
        <f t="shared" si="3"/>
        <v>#DIV/0!</v>
      </c>
      <c r="K22" s="153" t="e">
        <f t="shared" si="3"/>
        <v>#DIV/0!</v>
      </c>
      <c r="L22" s="153" t="e">
        <f t="shared" si="3"/>
        <v>#DIV/0!</v>
      </c>
      <c r="M22" s="153" t="e">
        <f t="shared" si="3"/>
        <v>#DIV/0!</v>
      </c>
      <c r="N22" s="58"/>
    </row>
    <row r="23" spans="1:18">
      <c r="A23" s="21" t="s">
        <v>193</v>
      </c>
      <c r="B23" s="150">
        <f t="shared" ref="B23:M23" si="4">B18*25%</f>
        <v>0</v>
      </c>
      <c r="C23" s="151">
        <f t="shared" si="4"/>
        <v>0</v>
      </c>
      <c r="D23" s="151">
        <f t="shared" si="4"/>
        <v>0</v>
      </c>
      <c r="E23" s="151">
        <f t="shared" si="4"/>
        <v>0</v>
      </c>
      <c r="F23" s="151">
        <f t="shared" si="4"/>
        <v>0</v>
      </c>
      <c r="G23" s="151">
        <f t="shared" si="4"/>
        <v>0</v>
      </c>
      <c r="H23" s="151">
        <f t="shared" si="4"/>
        <v>0</v>
      </c>
      <c r="I23" s="151">
        <f t="shared" si="4"/>
        <v>0</v>
      </c>
      <c r="J23" s="151">
        <f t="shared" si="4"/>
        <v>0</v>
      </c>
      <c r="K23" s="151">
        <f t="shared" si="4"/>
        <v>0</v>
      </c>
      <c r="L23" s="151">
        <f t="shared" si="4"/>
        <v>0</v>
      </c>
      <c r="M23" s="151">
        <f t="shared" si="4"/>
        <v>0</v>
      </c>
      <c r="N23" s="150">
        <f>SUM(B23:M23)</f>
        <v>0</v>
      </c>
      <c r="P23" s="155"/>
    </row>
    <row r="24" spans="1:18">
      <c r="B24" s="150"/>
      <c r="C24" s="151"/>
      <c r="D24" s="151"/>
      <c r="E24" s="151"/>
      <c r="F24" s="151"/>
      <c r="G24" s="151"/>
      <c r="H24" s="151"/>
      <c r="I24" s="151"/>
      <c r="J24" s="151"/>
      <c r="K24" s="151"/>
      <c r="L24" s="151"/>
      <c r="M24" s="151"/>
      <c r="N24" s="150"/>
      <c r="O24" s="156"/>
      <c r="P24" s="155"/>
    </row>
    <row r="25" spans="1:18">
      <c r="B25" s="153" t="e">
        <f t="shared" ref="B25:M25" si="5">B23/B18</f>
        <v>#DIV/0!</v>
      </c>
      <c r="C25" s="153" t="e">
        <f t="shared" si="5"/>
        <v>#DIV/0!</v>
      </c>
      <c r="D25" s="153" t="e">
        <f t="shared" si="5"/>
        <v>#DIV/0!</v>
      </c>
      <c r="E25" s="153" t="e">
        <f t="shared" si="5"/>
        <v>#DIV/0!</v>
      </c>
      <c r="F25" s="153" t="e">
        <f t="shared" si="5"/>
        <v>#DIV/0!</v>
      </c>
      <c r="G25" s="153" t="e">
        <f t="shared" si="5"/>
        <v>#DIV/0!</v>
      </c>
      <c r="H25" s="153" t="e">
        <f t="shared" si="5"/>
        <v>#DIV/0!</v>
      </c>
      <c r="I25" s="153" t="e">
        <f t="shared" si="5"/>
        <v>#DIV/0!</v>
      </c>
      <c r="J25" s="153" t="e">
        <f t="shared" si="5"/>
        <v>#DIV/0!</v>
      </c>
      <c r="K25" s="153" t="e">
        <f t="shared" si="5"/>
        <v>#DIV/0!</v>
      </c>
      <c r="L25" s="153" t="e">
        <f t="shared" si="5"/>
        <v>#DIV/0!</v>
      </c>
      <c r="M25" s="153" t="e">
        <f t="shared" si="5"/>
        <v>#DIV/0!</v>
      </c>
      <c r="N25" s="58"/>
    </row>
    <row r="26" spans="1:18">
      <c r="B26" s="153" t="e">
        <f t="shared" ref="B26:M26" si="6">B23/B18</f>
        <v>#DIV/0!</v>
      </c>
      <c r="C26" s="153" t="e">
        <f t="shared" si="6"/>
        <v>#DIV/0!</v>
      </c>
      <c r="D26" s="153" t="e">
        <f t="shared" si="6"/>
        <v>#DIV/0!</v>
      </c>
      <c r="E26" s="153" t="e">
        <f t="shared" si="6"/>
        <v>#DIV/0!</v>
      </c>
      <c r="F26" s="153" t="e">
        <f t="shared" si="6"/>
        <v>#DIV/0!</v>
      </c>
      <c r="G26" s="153" t="e">
        <f t="shared" si="6"/>
        <v>#DIV/0!</v>
      </c>
      <c r="H26" s="153" t="e">
        <f t="shared" si="6"/>
        <v>#DIV/0!</v>
      </c>
      <c r="I26" s="153" t="e">
        <f t="shared" si="6"/>
        <v>#DIV/0!</v>
      </c>
      <c r="J26" s="153" t="e">
        <f t="shared" si="6"/>
        <v>#DIV/0!</v>
      </c>
      <c r="K26" s="153" t="e">
        <f t="shared" si="6"/>
        <v>#DIV/0!</v>
      </c>
      <c r="L26" s="153" t="e">
        <f t="shared" si="6"/>
        <v>#DIV/0!</v>
      </c>
      <c r="M26" s="153" t="e">
        <f t="shared" si="6"/>
        <v>#DIV/0!</v>
      </c>
      <c r="N26" s="58"/>
    </row>
    <row r="27" spans="1:18">
      <c r="B27" s="157"/>
      <c r="C27" s="157"/>
      <c r="D27" s="157"/>
      <c r="E27" s="157"/>
      <c r="F27" s="157"/>
      <c r="G27" s="157"/>
      <c r="H27" s="157"/>
      <c r="I27" s="157"/>
      <c r="J27" s="157"/>
      <c r="K27" s="157"/>
      <c r="L27" s="157"/>
      <c r="M27" s="157"/>
      <c r="N27" s="58"/>
    </row>
    <row r="28" spans="1:18">
      <c r="A28" s="21" t="s">
        <v>194</v>
      </c>
      <c r="B28" s="158"/>
      <c r="C28" s="158"/>
      <c r="D28" s="158"/>
      <c r="E28" s="158"/>
      <c r="F28" s="158"/>
      <c r="G28" s="158"/>
      <c r="H28" s="158"/>
      <c r="I28" s="158"/>
      <c r="J28" s="158"/>
      <c r="K28" s="158">
        <v>267.95999999999998</v>
      </c>
      <c r="L28" s="158"/>
      <c r="M28" s="158"/>
      <c r="N28" s="159"/>
      <c r="Q28" s="49"/>
      <c r="R28" s="160"/>
    </row>
    <row r="29" spans="1:18">
      <c r="A29" s="21" t="s">
        <v>195</v>
      </c>
      <c r="B29" s="161">
        <v>0</v>
      </c>
      <c r="C29" s="161">
        <v>0</v>
      </c>
      <c r="D29" s="161">
        <v>0</v>
      </c>
      <c r="E29" s="161">
        <v>0</v>
      </c>
      <c r="F29" s="161">
        <v>0</v>
      </c>
      <c r="G29" s="161">
        <v>0</v>
      </c>
      <c r="H29" s="161">
        <v>0</v>
      </c>
      <c r="I29" s="161">
        <v>0</v>
      </c>
      <c r="J29" s="161">
        <v>0</v>
      </c>
      <c r="K29" s="161">
        <v>0</v>
      </c>
      <c r="L29" s="161">
        <v>0</v>
      </c>
      <c r="M29" s="161">
        <v>0</v>
      </c>
      <c r="N29" s="159"/>
      <c r="P29" s="37"/>
    </row>
    <row r="30" spans="1:18" ht="25.5" customHeight="1">
      <c r="A30" s="21" t="s">
        <v>196</v>
      </c>
      <c r="B30" s="39">
        <v>0</v>
      </c>
      <c r="C30" s="39" t="s">
        <v>192</v>
      </c>
      <c r="D30" s="39">
        <v>0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39">
        <v>0</v>
      </c>
      <c r="N30" s="162">
        <f>SUM(B29:M29)</f>
        <v>0</v>
      </c>
    </row>
    <row r="31" spans="1:18" ht="14.25">
      <c r="B31" s="163">
        <f>SUM(B28:B30)</f>
        <v>0</v>
      </c>
      <c r="C31" s="163">
        <f t="shared" ref="C31" si="7">SUM(C28:C30)</f>
        <v>0</v>
      </c>
      <c r="D31" s="163">
        <f t="shared" ref="D31:I31" si="8">SUM(D28:D30)</f>
        <v>0</v>
      </c>
      <c r="E31" s="163">
        <f t="shared" si="8"/>
        <v>0</v>
      </c>
      <c r="F31" s="163">
        <f t="shared" si="8"/>
        <v>0</v>
      </c>
      <c r="G31" s="163">
        <f t="shared" si="8"/>
        <v>0</v>
      </c>
      <c r="H31" s="163">
        <f t="shared" si="8"/>
        <v>0</v>
      </c>
      <c r="I31" s="163">
        <f t="shared" si="8"/>
        <v>0</v>
      </c>
      <c r="J31" s="163">
        <f t="shared" ref="J31:M31" si="9">SUM(J28:J30)</f>
        <v>0</v>
      </c>
      <c r="K31" s="163">
        <f t="shared" si="9"/>
        <v>267.95999999999998</v>
      </c>
      <c r="L31" s="163">
        <f t="shared" si="9"/>
        <v>0</v>
      </c>
      <c r="M31" s="163">
        <f t="shared" si="9"/>
        <v>0</v>
      </c>
      <c r="N31" s="164">
        <f>SUM(N28:N30)</f>
        <v>0</v>
      </c>
    </row>
    <row r="32" spans="1:18" ht="14.25"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164"/>
    </row>
    <row r="33" spans="1:18" ht="14.25">
      <c r="A33" s="21" t="s">
        <v>197</v>
      </c>
      <c r="B33" s="162">
        <f t="shared" ref="B33:M33" si="10">B18</f>
        <v>0</v>
      </c>
      <c r="C33" s="162">
        <f t="shared" si="10"/>
        <v>0</v>
      </c>
      <c r="D33" s="162">
        <f t="shared" si="10"/>
        <v>0</v>
      </c>
      <c r="E33" s="162">
        <f t="shared" si="10"/>
        <v>0</v>
      </c>
      <c r="F33" s="162">
        <f t="shared" si="10"/>
        <v>0</v>
      </c>
      <c r="G33" s="162">
        <f t="shared" si="10"/>
        <v>0</v>
      </c>
      <c r="H33" s="162">
        <f t="shared" si="10"/>
        <v>0</v>
      </c>
      <c r="I33" s="162">
        <f t="shared" si="10"/>
        <v>0</v>
      </c>
      <c r="J33" s="162">
        <f t="shared" si="10"/>
        <v>0</v>
      </c>
      <c r="K33" s="162">
        <f t="shared" si="10"/>
        <v>0</v>
      </c>
      <c r="L33" s="162">
        <f t="shared" si="10"/>
        <v>0</v>
      </c>
      <c r="M33" s="162">
        <f t="shared" si="10"/>
        <v>0</v>
      </c>
      <c r="N33" s="148">
        <f>SUM(B33:M33)</f>
        <v>0</v>
      </c>
    </row>
    <row r="34" spans="1:18"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Q34" s="49"/>
      <c r="R34" s="160"/>
    </row>
    <row r="35" spans="1:18" ht="14.25">
      <c r="A35" s="21" t="s">
        <v>58</v>
      </c>
      <c r="N35" s="164">
        <f>SUM(B34:M34)</f>
        <v>0</v>
      </c>
    </row>
    <row r="36" spans="1:18">
      <c r="B36" s="165"/>
      <c r="C36" s="165" t="e">
        <f t="shared" ref="C36" si="11">C35/C33</f>
        <v>#DIV/0!</v>
      </c>
      <c r="D36" s="165" t="e">
        <f t="shared" ref="D36:M36" si="12">D35/D33</f>
        <v>#DIV/0!</v>
      </c>
      <c r="E36" s="165" t="e">
        <f t="shared" si="12"/>
        <v>#DIV/0!</v>
      </c>
      <c r="F36" s="165" t="e">
        <f t="shared" si="12"/>
        <v>#DIV/0!</v>
      </c>
      <c r="G36" s="165" t="e">
        <f t="shared" si="12"/>
        <v>#DIV/0!</v>
      </c>
      <c r="H36" s="165" t="e">
        <f t="shared" si="12"/>
        <v>#DIV/0!</v>
      </c>
      <c r="I36" s="165" t="e">
        <f t="shared" si="12"/>
        <v>#DIV/0!</v>
      </c>
      <c r="J36" s="165" t="e">
        <f t="shared" si="12"/>
        <v>#DIV/0!</v>
      </c>
      <c r="K36" s="165" t="e">
        <f t="shared" si="12"/>
        <v>#DIV/0!</v>
      </c>
      <c r="L36" s="165" t="e">
        <f t="shared" si="12"/>
        <v>#DIV/0!</v>
      </c>
      <c r="M36" s="165" t="e">
        <f t="shared" si="12"/>
        <v>#DIV/0!</v>
      </c>
      <c r="N36" s="58"/>
      <c r="P36" s="144"/>
    </row>
    <row r="56" spans="1:13" ht="15" customHeight="1">
      <c r="A56" s="166" t="s">
        <v>198</v>
      </c>
      <c r="B56" s="442"/>
      <c r="C56" s="442"/>
      <c r="D56" s="442"/>
      <c r="E56" s="442"/>
      <c r="F56" s="442"/>
      <c r="G56" s="442"/>
      <c r="H56" s="442"/>
      <c r="I56" s="442"/>
      <c r="J56" s="442"/>
      <c r="K56" s="442"/>
      <c r="L56" s="442"/>
      <c r="M56" s="30" t="s">
        <v>96</v>
      </c>
    </row>
  </sheetData>
  <mergeCells count="2">
    <mergeCell ref="B56:L56"/>
    <mergeCell ref="G1:G4"/>
  </mergeCells>
  <pageMargins left="0.70866141732283472" right="0.70866141732283472" top="0.74803149606299213" bottom="0.74803149606299213" header="0.31496062992125984" footer="0.31496062992125984"/>
  <pageSetup paperSize="9" scale="52" orientation="landscape" verticalDpi="0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6">
    <pageSetUpPr fitToPage="1"/>
  </sheetPr>
  <dimension ref="A1:M57"/>
  <sheetViews>
    <sheetView zoomScale="80" zoomScaleNormal="80" workbookViewId="0">
      <selection activeCell="A24" sqref="A24:B24"/>
    </sheetView>
  </sheetViews>
  <sheetFormatPr defaultColWidth="8.85546875" defaultRowHeight="12"/>
  <cols>
    <col min="1" max="1" width="14.28515625" style="21" customWidth="1"/>
    <col min="2" max="2" width="12.85546875" style="21" customWidth="1"/>
    <col min="3" max="3" width="8.85546875" style="21"/>
    <col min="4" max="4" width="9.28515625" style="21" customWidth="1"/>
    <col min="5" max="5" width="8.85546875" style="21"/>
    <col min="6" max="6" width="4.85546875" style="21" customWidth="1"/>
    <col min="7" max="7" width="6.140625" style="21" customWidth="1"/>
    <col min="8" max="8" width="10.140625" style="21" customWidth="1"/>
    <col min="9" max="9" width="15.140625" style="21" customWidth="1"/>
    <col min="10" max="10" width="15.7109375" style="21" customWidth="1"/>
    <col min="11" max="11" width="14.140625" style="21" customWidth="1"/>
    <col min="12" max="12" width="15" style="21" customWidth="1"/>
    <col min="13" max="13" width="13.140625" style="21" customWidth="1"/>
    <col min="14" max="16384" width="8.85546875" style="21"/>
  </cols>
  <sheetData>
    <row r="1" spans="1:13" ht="14.25" customHeight="1">
      <c r="B1" s="59"/>
      <c r="K1" s="84" t="str">
        <f>Титул!D1</f>
        <v>Тахия намуд</v>
      </c>
      <c r="L1" s="84" t="str">
        <f>Титул!E1</f>
        <v>Аз назар гузаронид</v>
      </c>
      <c r="M1" s="422" t="s">
        <v>3</v>
      </c>
    </row>
    <row r="2" spans="1:13" ht="14.25" customHeight="1">
      <c r="B2" s="59"/>
      <c r="K2" s="84">
        <f>Титул!D2</f>
        <v>0</v>
      </c>
      <c r="L2" s="84">
        <f>Титул!E2</f>
        <v>0</v>
      </c>
      <c r="M2" s="422"/>
    </row>
    <row r="3" spans="1:13" ht="15.75" customHeight="1">
      <c r="A3" s="448" t="str">
        <f>Титул!A4</f>
        <v>Барнома: Музди мехнат</v>
      </c>
      <c r="B3" s="448"/>
      <c r="C3" s="448"/>
      <c r="K3" s="84" t="str">
        <f>Титул!D3</f>
        <v>Сана</v>
      </c>
      <c r="L3" s="84" t="str">
        <f>Титул!E3</f>
        <v>Сана</v>
      </c>
      <c r="M3" s="422"/>
    </row>
    <row r="4" spans="1:13">
      <c r="A4" s="182" t="str">
        <f>Титул!A5</f>
        <v xml:space="preserve">Мизоч: </v>
      </c>
      <c r="B4" s="365"/>
      <c r="C4" s="366"/>
      <c r="K4" s="86">
        <f>Титул!D4</f>
        <v>0</v>
      </c>
      <c r="L4" s="86">
        <f>Титул!E4</f>
        <v>0</v>
      </c>
      <c r="M4" s="422"/>
    </row>
    <row r="5" spans="1:13">
      <c r="A5" s="182" t="str">
        <f>Титул!A6</f>
        <v xml:space="preserve">Санаи хисоботи: </v>
      </c>
      <c r="B5" s="365"/>
      <c r="C5" s="366"/>
    </row>
    <row r="6" spans="1:13">
      <c r="A6" s="24"/>
      <c r="B6" s="59"/>
    </row>
    <row r="7" spans="1:13" ht="12.75" thickBot="1">
      <c r="A7" s="24" t="s">
        <v>199</v>
      </c>
      <c r="B7" s="59"/>
      <c r="D7" s="100" t="s">
        <v>128</v>
      </c>
      <c r="F7" s="100"/>
    </row>
    <row r="8" spans="1:13" ht="36" customHeight="1" thickBot="1">
      <c r="A8" s="26" t="s">
        <v>200</v>
      </c>
      <c r="B8" s="59"/>
      <c r="D8" s="167" t="s">
        <v>170</v>
      </c>
      <c r="E8" s="167"/>
      <c r="F8" s="167"/>
      <c r="K8" s="168" t="s">
        <v>2</v>
      </c>
    </row>
    <row r="9" spans="1:13" ht="6" customHeight="1" thickBot="1">
      <c r="A9" s="24"/>
      <c r="B9" s="59"/>
      <c r="D9" s="167"/>
      <c r="E9" s="167"/>
      <c r="F9" s="167"/>
      <c r="J9" s="169"/>
    </row>
    <row r="10" spans="1:13" ht="12.75" thickBot="1">
      <c r="A10" s="24"/>
      <c r="B10" s="59"/>
      <c r="D10" s="167" t="s">
        <v>172</v>
      </c>
      <c r="E10" s="167"/>
      <c r="F10" s="167"/>
      <c r="J10" s="169"/>
      <c r="K10" s="170" t="s">
        <v>5</v>
      </c>
    </row>
    <row r="11" spans="1:13" s="58" customFormat="1" ht="8.25" customHeight="1">
      <c r="A11" s="63"/>
      <c r="B11" s="66"/>
      <c r="D11" s="171"/>
      <c r="E11" s="171"/>
      <c r="F11" s="171"/>
      <c r="J11" s="172"/>
      <c r="K11" s="173"/>
    </row>
    <row r="12" spans="1:13" s="58" customFormat="1" ht="17.25" customHeight="1">
      <c r="A12" s="63"/>
      <c r="B12" s="66"/>
      <c r="D12" s="171"/>
      <c r="E12" s="171"/>
      <c r="F12" s="171"/>
      <c r="J12" s="172"/>
      <c r="K12" s="173"/>
    </row>
    <row r="13" spans="1:13">
      <c r="A13" s="133" t="s">
        <v>201</v>
      </c>
    </row>
    <row r="14" spans="1:13">
      <c r="A14" s="133"/>
      <c r="B14" s="21" t="s">
        <v>202</v>
      </c>
    </row>
    <row r="15" spans="1:13">
      <c r="A15" s="24"/>
    </row>
    <row r="16" spans="1:13">
      <c r="A16" s="133" t="s">
        <v>203</v>
      </c>
      <c r="B16" s="130" t="s">
        <v>204</v>
      </c>
    </row>
    <row r="17" spans="1:11">
      <c r="A17" s="133"/>
      <c r="B17" s="130" t="s">
        <v>205</v>
      </c>
      <c r="C17" s="58"/>
      <c r="D17" s="58"/>
      <c r="E17" s="58"/>
    </row>
    <row r="18" spans="1:11">
      <c r="A18" s="24"/>
      <c r="B18" s="130" t="s">
        <v>205</v>
      </c>
      <c r="C18" s="58"/>
      <c r="D18" s="58"/>
      <c r="E18" s="58"/>
    </row>
    <row r="19" spans="1:11">
      <c r="B19" s="130" t="s">
        <v>205</v>
      </c>
      <c r="C19" s="58"/>
      <c r="D19" s="58"/>
      <c r="E19" s="58"/>
    </row>
    <row r="20" spans="1:11">
      <c r="A20" s="24"/>
      <c r="C20" s="58"/>
      <c r="D20" s="58"/>
      <c r="E20" s="58"/>
    </row>
    <row r="21" spans="1:11">
      <c r="A21" s="24"/>
      <c r="C21" s="58"/>
      <c r="D21" s="58"/>
      <c r="E21" s="58"/>
    </row>
    <row r="22" spans="1:11">
      <c r="A22" s="133" t="s">
        <v>206</v>
      </c>
      <c r="B22" s="59"/>
    </row>
    <row r="23" spans="1:11">
      <c r="A23" s="24"/>
      <c r="B23" s="59"/>
    </row>
    <row r="24" spans="1:11">
      <c r="A24" s="133" t="s">
        <v>207</v>
      </c>
      <c r="B24" s="59"/>
    </row>
    <row r="25" spans="1:11" ht="21.75" customHeight="1">
      <c r="A25" s="133"/>
      <c r="B25" s="59"/>
      <c r="J25" s="174" t="s">
        <v>216</v>
      </c>
      <c r="K25" s="175" t="s">
        <v>169</v>
      </c>
    </row>
    <row r="26" spans="1:11" ht="14.25" customHeight="1">
      <c r="C26" s="167"/>
      <c r="I26" s="41"/>
      <c r="J26" s="41"/>
      <c r="K26" s="41"/>
    </row>
    <row r="27" spans="1:11" ht="15.75" customHeight="1">
      <c r="B27" s="21">
        <v>1</v>
      </c>
      <c r="C27" s="21" t="s">
        <v>208</v>
      </c>
      <c r="I27" s="41"/>
      <c r="J27" s="176" t="s">
        <v>18</v>
      </c>
      <c r="K27" s="41"/>
    </row>
    <row r="28" spans="1:11" ht="15.75" customHeight="1">
      <c r="I28" s="41"/>
      <c r="J28" s="128"/>
      <c r="K28" s="41"/>
    </row>
    <row r="29" spans="1:11" ht="30.75" customHeight="1">
      <c r="B29" s="59">
        <v>2</v>
      </c>
      <c r="C29" s="446" t="s">
        <v>209</v>
      </c>
      <c r="D29" s="446"/>
      <c r="E29" s="446"/>
      <c r="F29" s="446"/>
      <c r="G29" s="446"/>
      <c r="H29" s="446"/>
      <c r="I29" s="446"/>
      <c r="J29" s="176" t="s">
        <v>18</v>
      </c>
      <c r="K29" s="41"/>
    </row>
    <row r="30" spans="1:11" ht="27" customHeight="1">
      <c r="C30" s="446" t="s">
        <v>210</v>
      </c>
      <c r="D30" s="446"/>
      <c r="E30" s="446"/>
      <c r="F30" s="446"/>
      <c r="G30" s="446"/>
      <c r="H30" s="446"/>
      <c r="I30" s="446"/>
      <c r="J30" s="176" t="s">
        <v>18</v>
      </c>
      <c r="K30" s="41"/>
    </row>
    <row r="31" spans="1:11" ht="7.5" customHeight="1">
      <c r="I31" s="41"/>
      <c r="J31" s="176"/>
      <c r="K31" s="41"/>
    </row>
    <row r="32" spans="1:11" ht="27" customHeight="1">
      <c r="C32" s="446" t="s">
        <v>211</v>
      </c>
      <c r="D32" s="446"/>
      <c r="E32" s="446"/>
      <c r="F32" s="446"/>
      <c r="G32" s="446"/>
      <c r="H32" s="446"/>
      <c r="I32" s="446"/>
      <c r="J32" s="176" t="s">
        <v>18</v>
      </c>
      <c r="K32" s="41"/>
    </row>
    <row r="33" spans="1:11" ht="14.25" customHeight="1">
      <c r="I33" s="41"/>
      <c r="J33" s="128"/>
      <c r="K33" s="41"/>
    </row>
    <row r="34" spans="1:11" ht="15.75" customHeight="1">
      <c r="B34" s="21">
        <v>3</v>
      </c>
      <c r="C34" s="21" t="s">
        <v>212</v>
      </c>
      <c r="I34" s="41"/>
      <c r="J34" s="177" t="s">
        <v>18</v>
      </c>
      <c r="K34" s="41"/>
    </row>
    <row r="35" spans="1:11" ht="15.75" customHeight="1">
      <c r="C35" s="167"/>
      <c r="I35" s="41"/>
      <c r="J35" s="128"/>
      <c r="K35" s="41"/>
    </row>
    <row r="36" spans="1:11" ht="14.25" customHeight="1">
      <c r="B36" s="21">
        <v>4</v>
      </c>
      <c r="C36" s="446" t="s">
        <v>213</v>
      </c>
      <c r="D36" s="446"/>
      <c r="E36" s="446"/>
      <c r="F36" s="446"/>
      <c r="G36" s="446"/>
      <c r="H36" s="446"/>
      <c r="I36" s="447"/>
      <c r="J36" s="177" t="s">
        <v>18</v>
      </c>
      <c r="K36" s="41"/>
    </row>
    <row r="37" spans="1:11" ht="15.75" customHeight="1">
      <c r="I37" s="41"/>
      <c r="J37" s="128"/>
      <c r="K37" s="41"/>
    </row>
    <row r="38" spans="1:11" ht="15.75" customHeight="1">
      <c r="B38" s="21">
        <v>5</v>
      </c>
      <c r="C38" s="21" t="s">
        <v>214</v>
      </c>
      <c r="I38" s="41"/>
      <c r="J38" s="177" t="s">
        <v>19</v>
      </c>
      <c r="K38" s="41"/>
    </row>
    <row r="39" spans="1:11" ht="15.75" customHeight="1">
      <c r="I39" s="41"/>
      <c r="J39" s="128"/>
      <c r="K39" s="41"/>
    </row>
    <row r="40" spans="1:11" ht="15.75" customHeight="1">
      <c r="B40" s="21">
        <v>6</v>
      </c>
      <c r="C40" s="178" t="s">
        <v>215</v>
      </c>
      <c r="D40" s="179"/>
      <c r="E40" s="179"/>
      <c r="F40" s="179"/>
      <c r="G40" s="179" t="s">
        <v>48</v>
      </c>
      <c r="H40" s="179"/>
      <c r="I40" s="41"/>
      <c r="J40" s="177" t="s">
        <v>19</v>
      </c>
      <c r="K40" s="41"/>
    </row>
    <row r="41" spans="1:11" ht="15" customHeight="1">
      <c r="A41" s="133"/>
      <c r="B41" s="59"/>
      <c r="E41" s="180"/>
      <c r="F41" s="180"/>
      <c r="G41" s="180"/>
      <c r="J41" s="41"/>
      <c r="K41" s="41"/>
    </row>
    <row r="42" spans="1:11" ht="15" customHeight="1">
      <c r="A42" s="24"/>
      <c r="B42" s="59"/>
      <c r="E42" s="180"/>
      <c r="F42" s="180"/>
      <c r="G42" s="180"/>
      <c r="J42" s="41"/>
      <c r="K42" s="41"/>
    </row>
    <row r="43" spans="1:11">
      <c r="A43" s="55" t="s">
        <v>198</v>
      </c>
      <c r="B43" s="443"/>
      <c r="C43" s="444"/>
      <c r="D43" s="444"/>
      <c r="E43" s="444"/>
      <c r="F43" s="444"/>
      <c r="G43" s="445"/>
      <c r="K43" s="41"/>
    </row>
    <row r="44" spans="1:11">
      <c r="A44" s="24"/>
      <c r="B44" s="59"/>
    </row>
    <row r="45" spans="1:11">
      <c r="A45" s="133"/>
      <c r="B45" s="59"/>
    </row>
    <row r="46" spans="1:11">
      <c r="A46" s="133"/>
      <c r="B46" s="59"/>
    </row>
    <row r="47" spans="1:11">
      <c r="A47" s="133"/>
    </row>
    <row r="48" spans="1:11">
      <c r="A48" s="133"/>
    </row>
    <row r="49" spans="1:1">
      <c r="A49" s="133"/>
    </row>
    <row r="50" spans="1:1">
      <c r="A50" s="133"/>
    </row>
    <row r="51" spans="1:1">
      <c r="A51" s="133"/>
    </row>
    <row r="52" spans="1:1">
      <c r="A52" s="133"/>
    </row>
    <row r="53" spans="1:1">
      <c r="A53" s="133"/>
    </row>
    <row r="54" spans="1:1">
      <c r="A54" s="133"/>
    </row>
    <row r="55" spans="1:1">
      <c r="A55" s="133"/>
    </row>
    <row r="56" spans="1:1">
      <c r="A56" s="133"/>
    </row>
    <row r="57" spans="1:1">
      <c r="A57" s="133"/>
    </row>
  </sheetData>
  <mergeCells count="7">
    <mergeCell ref="M1:M4"/>
    <mergeCell ref="B43:G43"/>
    <mergeCell ref="C29:I29"/>
    <mergeCell ref="C30:I30"/>
    <mergeCell ref="C32:I32"/>
    <mergeCell ref="C36:I36"/>
    <mergeCell ref="A3:C3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L34"/>
  <sheetViews>
    <sheetView workbookViewId="0">
      <selection activeCell="A29" sqref="A29:B29"/>
    </sheetView>
  </sheetViews>
  <sheetFormatPr defaultColWidth="8.85546875" defaultRowHeight="12"/>
  <cols>
    <col min="1" max="1" width="9.42578125" style="21" bestFit="1" customWidth="1"/>
    <col min="2" max="2" width="10.85546875" style="21" customWidth="1"/>
    <col min="3" max="3" width="12.140625" style="21" customWidth="1"/>
    <col min="4" max="4" width="4.85546875" style="21" customWidth="1"/>
    <col min="5" max="5" width="10.140625" style="21" bestFit="1" customWidth="1"/>
    <col min="6" max="6" width="12.5703125" style="21" customWidth="1"/>
    <col min="7" max="7" width="28.28515625" style="21" customWidth="1"/>
    <col min="8" max="8" width="8.85546875" style="21"/>
    <col min="9" max="9" width="9.85546875" style="21" customWidth="1"/>
    <col min="10" max="10" width="11.28515625" style="21" bestFit="1" customWidth="1"/>
    <col min="11" max="11" width="8.85546875" style="21"/>
    <col min="12" max="12" width="2.85546875" style="21" customWidth="1"/>
    <col min="13" max="13" width="8.28515625" style="21" customWidth="1"/>
    <col min="14" max="16384" width="8.85546875" style="21"/>
  </cols>
  <sheetData>
    <row r="1" spans="1:12" ht="14.25" customHeight="1">
      <c r="F1" s="22" t="str">
        <f>Титул!D1</f>
        <v>Тахия намуд</v>
      </c>
      <c r="G1" s="22" t="str">
        <f>Титул!E1</f>
        <v>Аз назар гузаронид</v>
      </c>
    </row>
    <row r="2" spans="1:12" ht="14.25" customHeight="1">
      <c r="F2" s="22">
        <f>Титул!D2</f>
        <v>0</v>
      </c>
      <c r="G2" s="22">
        <f>Титул!E2</f>
        <v>0</v>
      </c>
    </row>
    <row r="3" spans="1:12" ht="15.75" customHeight="1">
      <c r="A3" s="23" t="str">
        <f>Титул!A4</f>
        <v>Барнома: Музди мехнат</v>
      </c>
      <c r="F3" s="22" t="str">
        <f>Титул!D3</f>
        <v>Сана</v>
      </c>
      <c r="G3" s="22" t="str">
        <f>Титул!E3</f>
        <v>Сана</v>
      </c>
    </row>
    <row r="4" spans="1:12">
      <c r="A4" s="24" t="str">
        <f>Титул!A5</f>
        <v xml:space="preserve">Мизоч: </v>
      </c>
      <c r="F4" s="25">
        <f>Титул!D4</f>
        <v>0</v>
      </c>
      <c r="G4" s="25">
        <f>Титул!E4</f>
        <v>0</v>
      </c>
    </row>
    <row r="5" spans="1:12">
      <c r="A5" s="24" t="str">
        <f>Титул!A6</f>
        <v xml:space="preserve">Санаи хисоботи: </v>
      </c>
    </row>
    <row r="7" spans="1:12">
      <c r="A7" s="26" t="s">
        <v>217</v>
      </c>
    </row>
    <row r="8" spans="1:12">
      <c r="A8" s="27"/>
      <c r="B8" s="27"/>
      <c r="C8" s="27"/>
      <c r="D8" s="27"/>
      <c r="E8" s="28"/>
      <c r="F8" s="28"/>
      <c r="G8" s="28"/>
      <c r="H8" s="28"/>
    </row>
    <row r="9" spans="1:12">
      <c r="A9" s="29"/>
      <c r="E9" s="30"/>
      <c r="F9" s="31" t="s">
        <v>97</v>
      </c>
      <c r="H9" s="30"/>
    </row>
    <row r="10" spans="1:12">
      <c r="E10" s="32"/>
      <c r="F10" s="33" t="s">
        <v>46</v>
      </c>
      <c r="H10" s="32"/>
    </row>
    <row r="11" spans="1:12">
      <c r="B11" s="27"/>
      <c r="C11" s="27"/>
      <c r="D11" s="27"/>
      <c r="E11" s="27"/>
      <c r="F11" s="27"/>
      <c r="H11" s="27"/>
    </row>
    <row r="12" spans="1:12">
      <c r="A12" s="449" t="s">
        <v>218</v>
      </c>
      <c r="B12" s="449"/>
      <c r="C12" s="449"/>
      <c r="D12" s="27"/>
      <c r="E12" s="34"/>
      <c r="F12" s="35">
        <f>'R1'!C15</f>
        <v>0</v>
      </c>
      <c r="H12" s="36"/>
      <c r="I12" s="37"/>
      <c r="L12" s="34"/>
    </row>
    <row r="13" spans="1:12">
      <c r="A13" s="27"/>
      <c r="B13" s="27"/>
      <c r="C13" s="27"/>
      <c r="D13" s="27"/>
      <c r="E13" s="36"/>
      <c r="F13" s="38"/>
      <c r="G13" s="39"/>
      <c r="H13" s="36"/>
      <c r="I13" s="37"/>
    </row>
    <row r="14" spans="1:12">
      <c r="A14" s="27" t="s">
        <v>219</v>
      </c>
      <c r="B14" s="27"/>
      <c r="C14" s="27"/>
      <c r="D14" s="27"/>
      <c r="E14" s="36"/>
      <c r="F14" s="40">
        <f>F12</f>
        <v>0</v>
      </c>
      <c r="G14" s="367" t="s">
        <v>221</v>
      </c>
      <c r="H14" s="36"/>
      <c r="I14" s="37"/>
    </row>
    <row r="15" spans="1:12">
      <c r="A15" s="27"/>
      <c r="B15" s="27"/>
      <c r="C15" s="27"/>
      <c r="D15" s="27"/>
      <c r="E15" s="36"/>
      <c r="F15" s="38"/>
      <c r="G15" s="39"/>
      <c r="H15" s="36"/>
      <c r="I15" s="37"/>
    </row>
    <row r="16" spans="1:12">
      <c r="A16" s="41"/>
      <c r="B16" s="41"/>
      <c r="C16" s="41"/>
      <c r="D16" s="41"/>
      <c r="E16" s="42"/>
      <c r="F16" s="43"/>
      <c r="G16" s="39"/>
      <c r="H16" s="42"/>
    </row>
    <row r="17" spans="1:10">
      <c r="A17" s="21" t="s">
        <v>220</v>
      </c>
      <c r="C17" s="44">
        <v>0.25</v>
      </c>
      <c r="E17" s="39"/>
      <c r="F17" s="45">
        <f>F14*C17</f>
        <v>0</v>
      </c>
      <c r="G17" s="39"/>
    </row>
    <row r="18" spans="1:10">
      <c r="C18" s="46"/>
      <c r="E18" s="39"/>
      <c r="F18" s="47"/>
      <c r="G18" s="39"/>
    </row>
    <row r="19" spans="1:10">
      <c r="A19" s="21" t="s">
        <v>222</v>
      </c>
      <c r="E19" s="39"/>
      <c r="F19" s="48">
        <f>'R1'!C16</f>
        <v>0</v>
      </c>
      <c r="G19" s="39"/>
      <c r="J19" s="49"/>
    </row>
    <row r="20" spans="1:10">
      <c r="E20" s="39"/>
      <c r="F20" s="45"/>
      <c r="G20" s="39"/>
    </row>
    <row r="21" spans="1:10" ht="12.75" thickBot="1">
      <c r="A21" s="21" t="s">
        <v>223</v>
      </c>
      <c r="E21" s="39"/>
      <c r="F21" s="50">
        <f>F17-F19</f>
        <v>0</v>
      </c>
      <c r="G21" s="39"/>
    </row>
    <row r="22" spans="1:10" ht="12.75" thickTop="1">
      <c r="E22" s="37"/>
      <c r="F22" s="51" t="e">
        <f>F21/F19</f>
        <v>#DIV/0!</v>
      </c>
    </row>
    <row r="23" spans="1:10">
      <c r="E23" s="37"/>
      <c r="F23" s="37"/>
    </row>
    <row r="24" spans="1:10">
      <c r="A24" s="52" t="s">
        <v>224</v>
      </c>
      <c r="E24" s="37"/>
      <c r="F24" s="37"/>
    </row>
    <row r="25" spans="1:10">
      <c r="A25" s="53"/>
    </row>
    <row r="26" spans="1:10">
      <c r="A26" s="54">
        <v>1</v>
      </c>
    </row>
    <row r="27" spans="1:10">
      <c r="A27" s="54">
        <v>2</v>
      </c>
    </row>
    <row r="28" spans="1:10">
      <c r="A28" s="54"/>
    </row>
    <row r="29" spans="1:10">
      <c r="A29" s="55" t="s">
        <v>225</v>
      </c>
      <c r="C29" s="451"/>
      <c r="D29" s="451"/>
      <c r="E29" s="451"/>
      <c r="F29" s="451"/>
      <c r="G29" s="451"/>
    </row>
    <row r="30" spans="1:10">
      <c r="A30" s="56"/>
      <c r="B30" s="56"/>
      <c r="C30" s="56"/>
      <c r="D30" s="56"/>
      <c r="E30" s="56"/>
      <c r="F30" s="56"/>
    </row>
    <row r="31" spans="1:10" ht="14.1" customHeight="1">
      <c r="A31" s="56"/>
      <c r="B31" s="56"/>
      <c r="C31" s="56"/>
      <c r="D31" s="56"/>
      <c r="E31" s="56"/>
      <c r="F31" s="56"/>
    </row>
    <row r="32" spans="1:10" ht="14.1" customHeight="1">
      <c r="A32" s="54"/>
      <c r="B32" s="450"/>
      <c r="C32" s="450"/>
      <c r="D32" s="450"/>
      <c r="E32" s="450"/>
      <c r="F32" s="450"/>
    </row>
    <row r="33" spans="1:1">
      <c r="A33" s="54"/>
    </row>
    <row r="34" spans="1:1">
      <c r="A34" s="54"/>
    </row>
  </sheetData>
  <mergeCells count="3">
    <mergeCell ref="A12:C12"/>
    <mergeCell ref="B32:F32"/>
    <mergeCell ref="C29:G29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9">
    <pageSetUpPr fitToPage="1"/>
  </sheetPr>
  <dimension ref="A1:M43"/>
  <sheetViews>
    <sheetView topLeftCell="A13" zoomScale="80" zoomScaleNormal="80" zoomScalePageLayoutView="80" workbookViewId="0">
      <selection activeCell="A34" sqref="A34:B34"/>
    </sheetView>
  </sheetViews>
  <sheetFormatPr defaultColWidth="8.85546875" defaultRowHeight="12"/>
  <cols>
    <col min="1" max="1" width="10.7109375" style="30" customWidth="1"/>
    <col min="2" max="2" width="21.42578125" style="30" customWidth="1"/>
    <col min="3" max="3" width="15.42578125" style="30" customWidth="1"/>
    <col min="4" max="4" width="10.7109375" style="30" customWidth="1"/>
    <col min="5" max="5" width="9.28515625" style="30" customWidth="1"/>
    <col min="6" max="6" width="16.85546875" style="30" customWidth="1"/>
    <col min="7" max="7" width="5.42578125" style="30" customWidth="1"/>
    <col min="8" max="8" width="8.7109375" style="30" customWidth="1"/>
    <col min="9" max="9" width="12.28515625" style="30" customWidth="1"/>
    <col min="10" max="10" width="5.28515625" style="30" customWidth="1"/>
    <col min="11" max="11" width="24.7109375" style="30" customWidth="1"/>
    <col min="12" max="12" width="19.42578125" style="30" customWidth="1"/>
    <col min="13" max="13" width="10.42578125" style="30" customWidth="1"/>
    <col min="14" max="14" width="16.28515625" style="30" customWidth="1"/>
    <col min="15" max="16384" width="8.85546875" style="30"/>
  </cols>
  <sheetData>
    <row r="1" spans="1:13" ht="14.25" customHeight="1">
      <c r="B1" s="181"/>
      <c r="K1" s="84" t="str">
        <f>Титул!D1</f>
        <v>Тахия намуд</v>
      </c>
      <c r="L1" s="84" t="str">
        <f>Титул!E1</f>
        <v>Аз назар гузаронид</v>
      </c>
      <c r="M1" s="422" t="s">
        <v>20</v>
      </c>
    </row>
    <row r="2" spans="1:13" ht="14.25" customHeight="1">
      <c r="B2" s="181"/>
      <c r="K2" s="84">
        <f>Титул!D2</f>
        <v>0</v>
      </c>
      <c r="L2" s="84">
        <f>Титул!E2</f>
        <v>0</v>
      </c>
      <c r="M2" s="422"/>
    </row>
    <row r="3" spans="1:13" ht="15.75" customHeight="1">
      <c r="A3" s="23" t="str">
        <f>Титул!A4</f>
        <v>Барнома: Музди мехнат</v>
      </c>
      <c r="B3" s="181"/>
      <c r="K3" s="84" t="str">
        <f>Титул!D3</f>
        <v>Сана</v>
      </c>
      <c r="L3" s="84" t="str">
        <f>Титул!E3</f>
        <v>Сана</v>
      </c>
      <c r="M3" s="422"/>
    </row>
    <row r="4" spans="1:13">
      <c r="A4" s="182" t="str">
        <f>Титул!A5</f>
        <v xml:space="preserve">Мизоч: </v>
      </c>
      <c r="B4" s="181"/>
      <c r="K4" s="86">
        <f>Титул!D4</f>
        <v>0</v>
      </c>
      <c r="L4" s="86">
        <f>Титул!E4</f>
        <v>0</v>
      </c>
      <c r="M4" s="422"/>
    </row>
    <row r="5" spans="1:13">
      <c r="A5" s="182" t="str">
        <f>Титул!A6</f>
        <v xml:space="preserve">Санаи хисоботи: </v>
      </c>
      <c r="B5" s="181"/>
    </row>
    <row r="6" spans="1:13">
      <c r="A6" s="183"/>
      <c r="B6" s="181"/>
    </row>
    <row r="7" spans="1:13" ht="12.75" thickBot="1">
      <c r="A7" s="183"/>
      <c r="B7" s="181"/>
      <c r="E7" s="184"/>
      <c r="G7" s="184"/>
      <c r="H7" s="184"/>
    </row>
    <row r="8" spans="1:13" ht="36" customHeight="1" thickBot="1">
      <c r="A8" s="373" t="s">
        <v>200</v>
      </c>
      <c r="B8" s="181"/>
      <c r="E8" s="174" t="s">
        <v>171</v>
      </c>
      <c r="F8" s="174"/>
      <c r="G8" s="174"/>
      <c r="H8" s="174"/>
      <c r="M8" s="168" t="s">
        <v>4</v>
      </c>
    </row>
    <row r="9" spans="1:13" ht="6" customHeight="1">
      <c r="A9" s="183"/>
      <c r="B9" s="181"/>
      <c r="E9" s="174"/>
      <c r="F9" s="174"/>
      <c r="G9" s="174"/>
      <c r="H9" s="174"/>
      <c r="L9" s="186"/>
    </row>
    <row r="10" spans="1:13" s="32" customFormat="1" ht="17.25" customHeight="1">
      <c r="A10" s="187"/>
      <c r="B10" s="188"/>
      <c r="E10" s="189"/>
      <c r="F10" s="189"/>
      <c r="G10" s="189"/>
      <c r="H10" s="189"/>
      <c r="L10" s="190"/>
      <c r="M10" s="173"/>
    </row>
    <row r="11" spans="1:13">
      <c r="A11" s="183" t="s">
        <v>201</v>
      </c>
    </row>
    <row r="12" spans="1:13">
      <c r="A12" s="183" t="s">
        <v>226</v>
      </c>
      <c r="B12" s="374" t="s">
        <v>227</v>
      </c>
    </row>
    <row r="13" spans="1:13">
      <c r="A13" s="183"/>
    </row>
    <row r="14" spans="1:13">
      <c r="A14" s="183" t="s">
        <v>203</v>
      </c>
    </row>
    <row r="15" spans="1:13">
      <c r="A15" s="183"/>
      <c r="B15" s="32" t="s">
        <v>228</v>
      </c>
      <c r="C15" s="32"/>
      <c r="D15" s="32"/>
      <c r="E15" s="32"/>
      <c r="F15" s="32"/>
    </row>
    <row r="16" spans="1:13">
      <c r="A16" s="183"/>
      <c r="B16" s="32" t="s">
        <v>48</v>
      </c>
      <c r="C16" s="32"/>
      <c r="D16" s="32"/>
      <c r="E16" s="32"/>
      <c r="F16" s="32"/>
    </row>
    <row r="17" spans="1:13">
      <c r="A17" s="185"/>
      <c r="B17" s="32"/>
      <c r="C17" s="32"/>
      <c r="D17" s="32"/>
      <c r="E17" s="32"/>
      <c r="F17" s="32"/>
    </row>
    <row r="18" spans="1:13">
      <c r="A18" s="183"/>
      <c r="B18" s="32"/>
      <c r="C18" s="32"/>
      <c r="D18" s="32"/>
      <c r="E18" s="32"/>
      <c r="F18" s="32"/>
    </row>
    <row r="19" spans="1:13">
      <c r="A19" s="183" t="s">
        <v>229</v>
      </c>
      <c r="B19" s="181"/>
    </row>
    <row r="20" spans="1:13">
      <c r="A20" s="183"/>
      <c r="B20" s="191"/>
      <c r="C20" s="446" t="s">
        <v>230</v>
      </c>
      <c r="D20" s="446"/>
      <c r="E20" s="452"/>
      <c r="F20" s="452"/>
      <c r="G20" s="452"/>
      <c r="H20" s="452"/>
      <c r="I20" s="452"/>
      <c r="J20" s="452"/>
      <c r="K20" s="452"/>
      <c r="L20" s="452"/>
    </row>
    <row r="21" spans="1:13">
      <c r="A21" s="183"/>
      <c r="B21" s="181"/>
      <c r="C21" s="185"/>
      <c r="D21" s="185"/>
      <c r="E21" s="185"/>
      <c r="F21" s="185"/>
      <c r="G21" s="185"/>
      <c r="H21" s="185"/>
      <c r="I21" s="185"/>
      <c r="J21" s="185"/>
      <c r="K21" s="185"/>
      <c r="L21" s="185"/>
    </row>
    <row r="22" spans="1:13">
      <c r="A22" s="183"/>
      <c r="B22" s="181"/>
    </row>
    <row r="23" spans="1:13">
      <c r="A23" s="183" t="s">
        <v>231</v>
      </c>
      <c r="B23" s="181"/>
    </row>
    <row r="24" spans="1:13" ht="21.75" customHeight="1">
      <c r="A24" s="183"/>
      <c r="B24" s="181"/>
      <c r="L24" s="174" t="s">
        <v>232</v>
      </c>
      <c r="M24" s="174" t="s">
        <v>169</v>
      </c>
    </row>
    <row r="25" spans="1:13" ht="14.25" customHeight="1">
      <c r="C25" s="174"/>
      <c r="D25" s="174"/>
      <c r="K25" s="128"/>
      <c r="L25" s="128"/>
      <c r="M25" s="128"/>
    </row>
    <row r="26" spans="1:13" ht="30.75" customHeight="1">
      <c r="B26" s="181">
        <v>1</v>
      </c>
      <c r="C26" s="456" t="s">
        <v>233</v>
      </c>
      <c r="D26" s="456"/>
      <c r="E26" s="456"/>
      <c r="F26" s="456"/>
      <c r="G26" s="456"/>
      <c r="H26" s="456"/>
      <c r="I26" s="456"/>
      <c r="J26" s="456"/>
      <c r="K26" s="457"/>
      <c r="L26" s="192" t="s">
        <v>21</v>
      </c>
      <c r="M26" s="128"/>
    </row>
    <row r="27" spans="1:13" ht="15.75" customHeight="1">
      <c r="C27" s="174"/>
      <c r="D27" s="174"/>
      <c r="K27" s="128"/>
      <c r="L27" s="128"/>
      <c r="M27" s="128"/>
    </row>
    <row r="28" spans="1:13" ht="15.75" customHeight="1">
      <c r="B28" s="181">
        <v>2</v>
      </c>
      <c r="C28" s="456" t="s">
        <v>234</v>
      </c>
      <c r="D28" s="456"/>
      <c r="E28" s="456"/>
      <c r="F28" s="456"/>
      <c r="G28" s="456"/>
      <c r="H28" s="456"/>
      <c r="I28" s="456"/>
      <c r="J28" s="456"/>
      <c r="K28" s="457"/>
      <c r="M28" s="128"/>
    </row>
    <row r="29" spans="1:13" ht="15.75" customHeight="1">
      <c r="B29" s="181"/>
      <c r="C29" s="458" t="s">
        <v>235</v>
      </c>
      <c r="D29" s="459"/>
      <c r="E29" s="459"/>
      <c r="F29" s="459"/>
      <c r="G29" s="459"/>
      <c r="H29" s="459"/>
      <c r="I29" s="459"/>
      <c r="J29" s="459"/>
      <c r="K29" s="460"/>
      <c r="L29" s="453" t="s">
        <v>51</v>
      </c>
      <c r="M29" s="128"/>
    </row>
    <row r="30" spans="1:13" ht="90.75" customHeight="1">
      <c r="B30" s="181"/>
      <c r="C30" s="461" t="s">
        <v>236</v>
      </c>
      <c r="D30" s="462"/>
      <c r="E30" s="462"/>
      <c r="F30" s="462"/>
      <c r="G30" s="462"/>
      <c r="H30" s="462"/>
      <c r="I30" s="462"/>
      <c r="J30" s="462"/>
      <c r="K30" s="463"/>
      <c r="L30" s="454"/>
      <c r="M30" s="128"/>
    </row>
    <row r="31" spans="1:13" ht="15" customHeight="1">
      <c r="A31" s="183"/>
      <c r="B31" s="181"/>
      <c r="F31" s="193"/>
      <c r="G31" s="193"/>
      <c r="H31" s="193"/>
      <c r="I31" s="193"/>
      <c r="L31" s="128"/>
      <c r="M31" s="128"/>
    </row>
    <row r="32" spans="1:13">
      <c r="A32" s="185"/>
      <c r="B32" s="181"/>
      <c r="M32" s="128"/>
    </row>
    <row r="33" spans="1:6">
      <c r="A33" s="183"/>
      <c r="B33" s="181"/>
    </row>
    <row r="34" spans="1:6">
      <c r="A34" s="55" t="s">
        <v>198</v>
      </c>
      <c r="B34" s="21"/>
      <c r="C34" s="443"/>
      <c r="D34" s="444"/>
      <c r="E34" s="444"/>
      <c r="F34" s="455"/>
    </row>
    <row r="35" spans="1:6">
      <c r="A35" s="194"/>
    </row>
    <row r="36" spans="1:6">
      <c r="A36" s="194"/>
    </row>
    <row r="37" spans="1:6">
      <c r="A37" s="194"/>
    </row>
    <row r="38" spans="1:6">
      <c r="A38" s="194"/>
    </row>
    <row r="39" spans="1:6">
      <c r="A39" s="194"/>
    </row>
    <row r="40" spans="1:6">
      <c r="A40" s="194"/>
    </row>
    <row r="41" spans="1:6">
      <c r="A41" s="194"/>
    </row>
    <row r="42" spans="1:6">
      <c r="A42" s="194"/>
    </row>
    <row r="43" spans="1:6">
      <c r="A43" s="194"/>
    </row>
  </sheetData>
  <mergeCells count="8">
    <mergeCell ref="C20:L20"/>
    <mergeCell ref="L29:L30"/>
    <mergeCell ref="M1:M4"/>
    <mergeCell ref="C34:F34"/>
    <mergeCell ref="C26:K26"/>
    <mergeCell ref="C28:K28"/>
    <mergeCell ref="C29:K29"/>
    <mergeCell ref="C30:K30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0">
    <pageSetUpPr fitToPage="1"/>
  </sheetPr>
  <dimension ref="A1:K64"/>
  <sheetViews>
    <sheetView workbookViewId="0">
      <selection activeCell="D8" sqref="D8:E8"/>
    </sheetView>
  </sheetViews>
  <sheetFormatPr defaultColWidth="8.85546875" defaultRowHeight="12"/>
  <cols>
    <col min="1" max="1" width="11.85546875" style="21" customWidth="1"/>
    <col min="2" max="2" width="10.42578125" style="21" customWidth="1"/>
    <col min="3" max="3" width="13.140625" style="21" customWidth="1"/>
    <col min="4" max="4" width="9.28515625" style="21" customWidth="1"/>
    <col min="5" max="5" width="8.85546875" style="21"/>
    <col min="6" max="6" width="15.42578125" style="21" customWidth="1"/>
    <col min="7" max="7" width="8.85546875" style="21"/>
    <col min="8" max="8" width="10.140625" style="21" customWidth="1"/>
    <col min="9" max="9" width="20.42578125" style="21" customWidth="1"/>
    <col min="10" max="10" width="17.28515625" style="21" customWidth="1"/>
    <col min="11" max="11" width="20.140625" style="21" customWidth="1"/>
    <col min="12" max="16384" width="8.85546875" style="21"/>
  </cols>
  <sheetData>
    <row r="1" spans="1:11" ht="18" customHeight="1">
      <c r="I1" s="22" t="str">
        <f>Титул!D1</f>
        <v>Тахия намуд</v>
      </c>
      <c r="J1" s="22" t="str">
        <f>Титул!E1</f>
        <v>Аз назар гузаронид</v>
      </c>
      <c r="K1" s="422" t="s">
        <v>9</v>
      </c>
    </row>
    <row r="2" spans="1:11" ht="14.25" customHeight="1">
      <c r="B2" s="59"/>
      <c r="I2" s="22">
        <f>Титул!D2</f>
        <v>0</v>
      </c>
      <c r="J2" s="22">
        <f>Титул!E2</f>
        <v>0</v>
      </c>
      <c r="K2" s="422"/>
    </row>
    <row r="3" spans="1:11" ht="14.25" customHeight="1">
      <c r="B3" s="59"/>
      <c r="I3" s="22" t="str">
        <f>Титул!D3</f>
        <v>Сана</v>
      </c>
      <c r="J3" s="22" t="str">
        <f>Титул!E3</f>
        <v>Сана</v>
      </c>
      <c r="K3" s="422"/>
    </row>
    <row r="4" spans="1:11" ht="15.75" customHeight="1">
      <c r="A4" s="23" t="str">
        <f>Титул!A4</f>
        <v>Барнома: Музди мехнат</v>
      </c>
      <c r="B4" s="59"/>
      <c r="I4" s="25">
        <f>Титул!D4</f>
        <v>0</v>
      </c>
      <c r="J4" s="25">
        <f>Титул!E4</f>
        <v>0</v>
      </c>
      <c r="K4" s="422"/>
    </row>
    <row r="5" spans="1:11">
      <c r="A5" s="24" t="str">
        <f>Титул!A5</f>
        <v xml:space="preserve">Мизоч: </v>
      </c>
      <c r="B5" s="59"/>
    </row>
    <row r="6" spans="1:11">
      <c r="A6" s="24" t="str">
        <f>Титул!A6</f>
        <v xml:space="preserve">Санаи хисоботи: </v>
      </c>
      <c r="B6" s="59"/>
    </row>
    <row r="7" spans="1:11">
      <c r="A7" s="24"/>
      <c r="B7" s="59"/>
    </row>
    <row r="8" spans="1:11" ht="12.75" thickBot="1">
      <c r="A8" s="24" t="s">
        <v>199</v>
      </c>
      <c r="B8" s="59"/>
      <c r="D8" s="100" t="s">
        <v>128</v>
      </c>
      <c r="F8" s="100"/>
    </row>
    <row r="9" spans="1:11" ht="36" customHeight="1" thickBot="1">
      <c r="A9" s="26" t="s">
        <v>200</v>
      </c>
      <c r="B9" s="59"/>
      <c r="D9" s="167" t="s">
        <v>237</v>
      </c>
      <c r="E9" s="167"/>
      <c r="F9" s="167"/>
      <c r="K9" s="168" t="s">
        <v>8</v>
      </c>
    </row>
    <row r="10" spans="1:11" ht="6" customHeight="1">
      <c r="A10" s="24"/>
      <c r="B10" s="59"/>
      <c r="D10" s="167"/>
      <c r="E10" s="167"/>
      <c r="F10" s="167"/>
      <c r="J10" s="169"/>
    </row>
    <row r="11" spans="1:11" s="58" customFormat="1" ht="17.25" customHeight="1">
      <c r="A11" s="63"/>
      <c r="B11" s="66"/>
      <c r="D11" s="171"/>
      <c r="E11" s="171"/>
      <c r="F11" s="171"/>
      <c r="J11" s="172"/>
      <c r="K11" s="173"/>
    </row>
    <row r="12" spans="1:11">
      <c r="A12" s="133" t="s">
        <v>201</v>
      </c>
    </row>
    <row r="13" spans="1:11">
      <c r="A13" s="133"/>
      <c r="B13" s="59" t="s">
        <v>238</v>
      </c>
    </row>
    <row r="14" spans="1:11">
      <c r="A14" s="24"/>
    </row>
    <row r="15" spans="1:11">
      <c r="A15" s="133" t="s">
        <v>239</v>
      </c>
    </row>
    <row r="16" spans="1:11">
      <c r="A16" s="133"/>
      <c r="B16" s="58" t="s">
        <v>240</v>
      </c>
      <c r="C16" s="58"/>
      <c r="D16" s="58"/>
      <c r="E16" s="58"/>
    </row>
    <row r="17" spans="1:11">
      <c r="A17" s="24"/>
      <c r="B17" s="58"/>
      <c r="C17" s="58"/>
      <c r="D17" s="58"/>
      <c r="E17" s="58"/>
    </row>
    <row r="18" spans="1:11">
      <c r="B18" s="58"/>
      <c r="C18" s="58"/>
      <c r="D18" s="58"/>
      <c r="E18" s="58"/>
    </row>
    <row r="19" spans="1:11">
      <c r="A19" s="24"/>
      <c r="B19" s="58"/>
      <c r="C19" s="58"/>
      <c r="D19" s="58"/>
      <c r="E19" s="58"/>
    </row>
    <row r="20" spans="1:11">
      <c r="A20" s="133" t="s">
        <v>206</v>
      </c>
      <c r="B20" s="59"/>
    </row>
    <row r="21" spans="1:11">
      <c r="A21" s="24"/>
      <c r="B21" s="59"/>
    </row>
    <row r="22" spans="1:11">
      <c r="A22" s="133" t="s">
        <v>207</v>
      </c>
      <c r="B22" s="59"/>
    </row>
    <row r="23" spans="1:11" ht="21.75" customHeight="1">
      <c r="A23" s="133"/>
      <c r="B23" s="59"/>
      <c r="J23" s="174" t="s">
        <v>232</v>
      </c>
      <c r="K23" s="175" t="s">
        <v>169</v>
      </c>
    </row>
    <row r="24" spans="1:11" ht="14.25" customHeight="1">
      <c r="C24" s="167"/>
      <c r="I24" s="41"/>
      <c r="J24" s="41"/>
      <c r="K24" s="41"/>
    </row>
    <row r="25" spans="1:11" ht="27" customHeight="1">
      <c r="B25" s="21">
        <v>1</v>
      </c>
      <c r="C25" s="446" t="s">
        <v>241</v>
      </c>
      <c r="D25" s="446"/>
      <c r="E25" s="446"/>
      <c r="F25" s="446"/>
      <c r="G25" s="446"/>
      <c r="H25" s="446"/>
      <c r="I25" s="447"/>
      <c r="J25" s="195"/>
      <c r="K25" s="41"/>
    </row>
    <row r="26" spans="1:11" ht="15.75" customHeight="1">
      <c r="C26" s="171"/>
      <c r="D26" s="58"/>
      <c r="E26" s="58"/>
      <c r="F26" s="58"/>
      <c r="G26" s="58"/>
      <c r="H26" s="58"/>
      <c r="I26" s="27"/>
      <c r="J26" s="196"/>
      <c r="K26" s="41"/>
    </row>
    <row r="27" spans="1:11" ht="31.5" customHeight="1">
      <c r="B27" s="59">
        <v>2</v>
      </c>
      <c r="C27" s="464" t="s">
        <v>242</v>
      </c>
      <c r="D27" s="464"/>
      <c r="E27" s="464"/>
      <c r="F27" s="464"/>
      <c r="G27" s="464"/>
      <c r="H27" s="464"/>
      <c r="I27" s="464"/>
      <c r="J27" s="196"/>
      <c r="K27" s="41"/>
    </row>
    <row r="28" spans="1:11" ht="14.25" customHeight="1">
      <c r="B28" s="21">
        <v>2.1</v>
      </c>
      <c r="C28" s="197" t="s">
        <v>243</v>
      </c>
      <c r="D28" s="58"/>
      <c r="E28" s="58"/>
      <c r="F28" s="58"/>
      <c r="G28" s="58"/>
      <c r="H28" s="58"/>
      <c r="I28" s="27"/>
      <c r="J28" s="196"/>
      <c r="K28" s="41"/>
    </row>
    <row r="29" spans="1:11" ht="16.5" customHeight="1">
      <c r="C29" s="464" t="s">
        <v>244</v>
      </c>
      <c r="D29" s="464"/>
      <c r="E29" s="464"/>
      <c r="F29" s="464"/>
      <c r="G29" s="464"/>
      <c r="H29" s="464"/>
      <c r="I29" s="464"/>
      <c r="J29" s="195" t="s">
        <v>22</v>
      </c>
      <c r="K29" s="41"/>
    </row>
    <row r="30" spans="1:11" ht="7.5" customHeight="1">
      <c r="C30" s="198"/>
      <c r="D30" s="198"/>
      <c r="E30" s="198"/>
      <c r="F30" s="198"/>
      <c r="G30" s="198"/>
      <c r="H30" s="198"/>
      <c r="I30" s="198"/>
      <c r="J30" s="196"/>
      <c r="K30" s="41"/>
    </row>
    <row r="31" spans="1:11" ht="16.5" customHeight="1">
      <c r="C31" s="464" t="s">
        <v>245</v>
      </c>
      <c r="D31" s="464"/>
      <c r="E31" s="464"/>
      <c r="F31" s="464"/>
      <c r="G31" s="464"/>
      <c r="H31" s="464"/>
      <c r="I31" s="464"/>
      <c r="J31" s="195" t="s">
        <v>22</v>
      </c>
      <c r="K31" s="41"/>
    </row>
    <row r="32" spans="1:11" ht="6" customHeight="1">
      <c r="C32" s="198"/>
      <c r="D32" s="198"/>
      <c r="E32" s="198"/>
      <c r="F32" s="198"/>
      <c r="G32" s="198"/>
      <c r="H32" s="198"/>
      <c r="I32" s="198"/>
      <c r="J32" s="196"/>
      <c r="K32" s="41"/>
    </row>
    <row r="33" spans="2:11" ht="36.75" customHeight="1">
      <c r="C33" s="464" t="s">
        <v>246</v>
      </c>
      <c r="D33" s="464"/>
      <c r="E33" s="464"/>
      <c r="F33" s="464"/>
      <c r="G33" s="464"/>
      <c r="H33" s="464"/>
      <c r="I33" s="464"/>
      <c r="J33" s="195" t="s">
        <v>22</v>
      </c>
      <c r="K33" s="41"/>
    </row>
    <row r="34" spans="2:11" ht="9.75" customHeight="1">
      <c r="C34" s="198"/>
      <c r="D34" s="198"/>
      <c r="E34" s="198"/>
      <c r="F34" s="198"/>
      <c r="G34" s="198"/>
      <c r="H34" s="198"/>
      <c r="I34" s="198"/>
      <c r="J34" s="196"/>
      <c r="K34" s="41"/>
    </row>
    <row r="35" spans="2:11" ht="27" customHeight="1">
      <c r="C35" s="464" t="s">
        <v>247</v>
      </c>
      <c r="D35" s="464"/>
      <c r="E35" s="464"/>
      <c r="F35" s="464"/>
      <c r="G35" s="464"/>
      <c r="H35" s="464"/>
      <c r="I35" s="464"/>
      <c r="J35" s="195" t="s">
        <v>22</v>
      </c>
      <c r="K35" s="41"/>
    </row>
    <row r="36" spans="2:11" ht="9.75" customHeight="1">
      <c r="C36" s="198"/>
      <c r="D36" s="198"/>
      <c r="E36" s="198"/>
      <c r="F36" s="198"/>
      <c r="G36" s="198"/>
      <c r="H36" s="198"/>
      <c r="I36" s="198"/>
      <c r="J36" s="196"/>
      <c r="K36" s="41"/>
    </row>
    <row r="37" spans="2:11" ht="17.25" customHeight="1">
      <c r="C37" s="464" t="s">
        <v>248</v>
      </c>
      <c r="D37" s="464"/>
      <c r="E37" s="464"/>
      <c r="F37" s="464"/>
      <c r="G37" s="464"/>
      <c r="H37" s="464"/>
      <c r="I37" s="464"/>
      <c r="J37" s="195" t="s">
        <v>22</v>
      </c>
      <c r="K37" s="41"/>
    </row>
    <row r="38" spans="2:11" ht="9.75" customHeight="1">
      <c r="C38" s="198"/>
      <c r="D38" s="198"/>
      <c r="E38" s="198"/>
      <c r="F38" s="198"/>
      <c r="G38" s="198"/>
      <c r="H38" s="198"/>
      <c r="I38" s="198"/>
      <c r="J38" s="196"/>
      <c r="K38" s="41"/>
    </row>
    <row r="39" spans="2:11" ht="17.25" customHeight="1">
      <c r="C39" s="464" t="s">
        <v>249</v>
      </c>
      <c r="D39" s="464"/>
      <c r="E39" s="464"/>
      <c r="F39" s="464"/>
      <c r="G39" s="464"/>
      <c r="H39" s="464"/>
      <c r="I39" s="464"/>
      <c r="J39" s="195" t="s">
        <v>22</v>
      </c>
      <c r="K39" s="41"/>
    </row>
    <row r="40" spans="2:11" ht="9.75" customHeight="1">
      <c r="C40" s="198"/>
      <c r="D40" s="198"/>
      <c r="E40" s="198"/>
      <c r="F40" s="198"/>
      <c r="G40" s="198"/>
      <c r="H40" s="198"/>
      <c r="I40" s="198"/>
      <c r="J40" s="196"/>
      <c r="K40" s="41"/>
    </row>
    <row r="41" spans="2:11" ht="17.25" customHeight="1">
      <c r="C41" s="464" t="s">
        <v>32</v>
      </c>
      <c r="D41" s="464"/>
      <c r="E41" s="464"/>
      <c r="F41" s="464"/>
      <c r="G41" s="464"/>
      <c r="H41" s="464"/>
      <c r="I41" s="464"/>
      <c r="J41" s="195" t="s">
        <v>22</v>
      </c>
      <c r="K41" s="41"/>
    </row>
    <row r="42" spans="2:11" ht="15.75" customHeight="1">
      <c r="C42" s="171"/>
      <c r="D42" s="58"/>
      <c r="E42" s="58"/>
      <c r="F42" s="58"/>
      <c r="G42" s="58"/>
      <c r="H42" s="58"/>
      <c r="I42" s="27"/>
      <c r="J42" s="196"/>
      <c r="K42" s="41"/>
    </row>
    <row r="43" spans="2:11" ht="15.75" customHeight="1">
      <c r="B43" s="21">
        <v>2.2000000000000002</v>
      </c>
      <c r="C43" s="197" t="s">
        <v>250</v>
      </c>
      <c r="D43" s="58"/>
      <c r="E43" s="58"/>
      <c r="F43" s="58"/>
      <c r="G43" s="58"/>
      <c r="H43" s="58"/>
      <c r="I43" s="27"/>
      <c r="J43" s="196"/>
      <c r="K43" s="41"/>
    </row>
    <row r="44" spans="2:11" ht="22.5" customHeight="1">
      <c r="C44" s="464" t="s">
        <v>251</v>
      </c>
      <c r="D44" s="464"/>
      <c r="E44" s="464"/>
      <c r="F44" s="464"/>
      <c r="G44" s="464"/>
      <c r="H44" s="464"/>
      <c r="I44" s="464"/>
      <c r="J44" s="195"/>
      <c r="K44" s="41"/>
    </row>
    <row r="45" spans="2:11" ht="10.5" customHeight="1">
      <c r="C45" s="198"/>
      <c r="D45" s="198"/>
      <c r="E45" s="198"/>
      <c r="F45" s="198"/>
      <c r="G45" s="198"/>
      <c r="H45" s="198"/>
      <c r="I45" s="198"/>
      <c r="J45" s="196"/>
      <c r="K45" s="41"/>
    </row>
    <row r="46" spans="2:11" ht="32.25" customHeight="1">
      <c r="C46" s="464" t="s">
        <v>252</v>
      </c>
      <c r="D46" s="464"/>
      <c r="E46" s="464"/>
      <c r="F46" s="464"/>
      <c r="G46" s="464"/>
      <c r="H46" s="464"/>
      <c r="I46" s="464"/>
      <c r="J46" s="195"/>
      <c r="K46" s="41"/>
    </row>
    <row r="47" spans="2:11" ht="12" customHeight="1">
      <c r="C47" s="198"/>
      <c r="D47" s="198"/>
      <c r="E47" s="198"/>
      <c r="F47" s="198"/>
      <c r="G47" s="198"/>
      <c r="H47" s="198"/>
      <c r="I47" s="198"/>
      <c r="J47" s="196"/>
      <c r="K47" s="41"/>
    </row>
    <row r="48" spans="2:11" ht="49.5" customHeight="1">
      <c r="C48" s="464"/>
      <c r="D48" s="464"/>
      <c r="E48" s="464"/>
      <c r="F48" s="464"/>
      <c r="G48" s="464"/>
      <c r="H48" s="464"/>
      <c r="I48" s="464"/>
      <c r="J48" s="195"/>
      <c r="K48" s="41"/>
    </row>
    <row r="49" spans="1:11" ht="9.75" customHeight="1">
      <c r="C49" s="464"/>
      <c r="D49" s="464"/>
      <c r="E49" s="464"/>
      <c r="F49" s="464"/>
      <c r="G49" s="464"/>
      <c r="H49" s="464"/>
      <c r="I49" s="464"/>
      <c r="J49" s="196"/>
      <c r="K49" s="41"/>
    </row>
    <row r="50" spans="1:11" ht="15" customHeight="1">
      <c r="C50" s="464" t="s">
        <v>253</v>
      </c>
      <c r="D50" s="464"/>
      <c r="E50" s="464"/>
      <c r="F50" s="464"/>
      <c r="G50" s="464"/>
      <c r="H50" s="464"/>
      <c r="I50" s="464"/>
      <c r="J50" s="195"/>
      <c r="K50" s="41"/>
    </row>
    <row r="53" spans="1:11">
      <c r="A53" s="55" t="s">
        <v>225</v>
      </c>
      <c r="C53" s="199" t="s">
        <v>254</v>
      </c>
      <c r="D53" s="200"/>
      <c r="E53" s="200"/>
      <c r="F53" s="201"/>
    </row>
    <row r="54" spans="1:11">
      <c r="A54" s="24"/>
      <c r="B54" s="59"/>
    </row>
    <row r="55" spans="1:11">
      <c r="B55" s="59"/>
    </row>
    <row r="56" spans="1:11">
      <c r="A56" s="24"/>
      <c r="B56" s="59"/>
    </row>
    <row r="57" spans="1:11">
      <c r="A57" s="133"/>
      <c r="B57" s="59"/>
    </row>
    <row r="58" spans="1:11">
      <c r="A58" s="133"/>
      <c r="B58" s="59"/>
    </row>
    <row r="59" spans="1:11">
      <c r="A59" s="133"/>
    </row>
    <row r="60" spans="1:11">
      <c r="A60" s="133"/>
    </row>
    <row r="61" spans="1:11">
      <c r="A61" s="133"/>
    </row>
    <row r="62" spans="1:11">
      <c r="A62" s="133"/>
    </row>
    <row r="63" spans="1:11">
      <c r="A63" s="133"/>
    </row>
    <row r="64" spans="1:11">
      <c r="A64" s="133"/>
    </row>
  </sheetData>
  <mergeCells count="15">
    <mergeCell ref="K1:K4"/>
    <mergeCell ref="C48:I48"/>
    <mergeCell ref="C49:I49"/>
    <mergeCell ref="C50:I50"/>
    <mergeCell ref="C35:I35"/>
    <mergeCell ref="C37:I37"/>
    <mergeCell ref="C39:I39"/>
    <mergeCell ref="C41:I41"/>
    <mergeCell ref="C44:I44"/>
    <mergeCell ref="C46:I46"/>
    <mergeCell ref="C33:I33"/>
    <mergeCell ref="C25:I25"/>
    <mergeCell ref="C27:I27"/>
    <mergeCell ref="C29:I29"/>
    <mergeCell ref="C31:I31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Титул</vt:lpstr>
      <vt:lpstr>Memo</vt:lpstr>
      <vt:lpstr>R1</vt:lpstr>
      <vt:lpstr>R1-1</vt:lpstr>
      <vt:lpstr>R2</vt:lpstr>
      <vt:lpstr>R100</vt:lpstr>
      <vt:lpstr>R103</vt:lpstr>
      <vt:lpstr>R200</vt:lpstr>
      <vt:lpstr>R500</vt:lpstr>
      <vt:lpstr>R800</vt:lpstr>
      <vt:lpstr>R1002</vt:lpstr>
      <vt:lpstr>R1003</vt:lpstr>
      <vt:lpstr>R1004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Мазарс</dc:creator>
  <cp:lastModifiedBy>Daler Abdulloev</cp:lastModifiedBy>
  <cp:lastPrinted>2013-01-22T11:14:22Z</cp:lastPrinted>
  <dcterms:created xsi:type="dcterms:W3CDTF">2012-02-26T16:17:14Z</dcterms:created>
  <dcterms:modified xsi:type="dcterms:W3CDTF">2016-05-03T09:26:13Z</dcterms:modified>
</cp:coreProperties>
</file>